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1"/>
  </bookViews>
  <sheets>
    <sheet name="instrukcja" sheetId="1" r:id="rId1"/>
    <sheet name="w. I" sheetId="2" r:id="rId2"/>
    <sheet name="w. II" sheetId="3" r:id="rId3"/>
    <sheet name="w. III" sheetId="4" r:id="rId4"/>
    <sheet name="w. IVA)" sheetId="5" r:id="rId5"/>
    <sheet name="w. IVB,C)" sheetId="6" r:id="rId6"/>
    <sheet name="w. V" sheetId="7" r:id="rId7"/>
    <sheet name="w. VI" sheetId="8" r:id="rId8"/>
    <sheet name="spr. I" sheetId="9" r:id="rId9"/>
    <sheet name="spr. II" sheetId="10" r:id="rId10"/>
    <sheet name="spr. III" sheetId="11" r:id="rId11"/>
    <sheet name="spr. IV" sheetId="12" r:id="rId12"/>
    <sheet name="spr. V" sheetId="13" r:id="rId13"/>
    <sheet name="spr. VI" sheetId="14" r:id="rId14"/>
    <sheet name="dla komisji" sheetId="15" state="hidden" r:id="rId15"/>
  </sheets>
  <definedNames>
    <definedName name="_ftn1" localSheetId="3">'w. III'!#REF!</definedName>
    <definedName name="_ftn2" localSheetId="7">'w. VI'!#REF!</definedName>
    <definedName name="_ftn3" localSheetId="7">'w. VI'!#REF!</definedName>
    <definedName name="_ftn4" localSheetId="7">'w. VI'!#REF!</definedName>
    <definedName name="_ftn5" localSheetId="7">'w. VI'!#REF!</definedName>
    <definedName name="_ftn6" localSheetId="7">'w. VI'!#REF!</definedName>
    <definedName name="_ftnref1" localSheetId="3">'w. III'!$A$5</definedName>
    <definedName name="_ftnref2" localSheetId="7">'w. VI'!#REF!</definedName>
    <definedName name="_ftnref3" localSheetId="7">'w. VI'!#REF!</definedName>
    <definedName name="_ftnref4" localSheetId="7">'w. VI'!#REF!</definedName>
    <definedName name="_ftnref5" localSheetId="7">'w. VI'!#REF!</definedName>
    <definedName name="_ftnref6" localSheetId="7">'w. VI'!#REF!</definedName>
    <definedName name="_Ref448837219" localSheetId="7">'w. VI'!#REF!</definedName>
    <definedName name="_xlfn.DAYS" hidden="1">#NAME?</definedName>
    <definedName name="_xlnm.Print_Area" localSheetId="8">'spr. I'!$1:$22</definedName>
    <definedName name="_xlnm.Print_Area" localSheetId="11">'spr. IV'!$A$1:$L$62</definedName>
    <definedName name="_xlnm.Print_Area" localSheetId="1">'w. I'!$A$1:$L$26</definedName>
    <definedName name="_xlnm.Print_Area" localSheetId="4">'w. IVA)'!$A$1:$J$36</definedName>
    <definedName name="_xlnm.Print_Area" localSheetId="5">'w. IVB,C)'!$A$1:$J$31</definedName>
  </definedNames>
  <calcPr fullCalcOnLoad="1"/>
</workbook>
</file>

<file path=xl/sharedStrings.xml><?xml version="1.0" encoding="utf-8"?>
<sst xmlns="http://schemas.openxmlformats.org/spreadsheetml/2006/main" count="510" uniqueCount="368">
  <si>
    <t>~WZÓR~</t>
  </si>
  <si>
    <t>WNIOSEK O UDZIELENIE DOTACJI NA ZADANIE Z ZAKRESU ROZWOJU SPORTU NA TERENIE MIASTA MARKI</t>
  </si>
  <si>
    <t>POUCZENIE co do sposobu wypełniania wniosku:</t>
  </si>
  <si>
    <t xml:space="preserve">Wniosek należy wypełnić wyłącznie w białych pustych polach, zgodnie z instrukcjami umieszonymi przy poszczególnych polach lub w przypisach. </t>
  </si>
  <si>
    <t>W przypadku pól, które nie dotyczą danego wniosku, należy wpisać „nie dotyczy” lub przekreślić pole.</t>
  </si>
  <si>
    <r>
      <t>Zaznaczenie „*”, np.: „</t>
    </r>
    <r>
      <rPr>
        <sz val="9"/>
        <rFont val="Calibri"/>
        <family val="2"/>
      </rPr>
      <t>Krajowym Rejestrem Sądowym*/właściwą ewidencją*</t>
    </r>
    <r>
      <rPr>
        <sz val="9"/>
        <color indexed="8"/>
        <rFont val="Calibri"/>
        <family val="2"/>
      </rPr>
      <t>”, oznacza, że należy skreślić niewłaściwą odpowiedź i pozostawić prawidłową. Przykład: „</t>
    </r>
    <r>
      <rPr>
        <sz val="9"/>
        <rFont val="Calibri"/>
        <family val="2"/>
      </rPr>
      <t>Krajowym Rejestrem Sądowym*/</t>
    </r>
    <r>
      <rPr>
        <strike/>
        <sz val="9"/>
        <rFont val="Calibri"/>
        <family val="2"/>
      </rPr>
      <t>właściwą ewidencją</t>
    </r>
    <r>
      <rPr>
        <strike/>
        <sz val="9"/>
        <color indexed="8"/>
        <rFont val="Calibri"/>
        <family val="2"/>
      </rPr>
      <t>*</t>
    </r>
    <r>
      <rPr>
        <sz val="9"/>
        <color indexed="8"/>
        <rFont val="Calibri"/>
        <family val="2"/>
      </rPr>
      <t>”.</t>
    </r>
  </si>
  <si>
    <t>2. Pełna nazwa wnioskodawcy</t>
  </si>
  <si>
    <t>3. Adres wnioskodawcy</t>
  </si>
  <si>
    <t>a) nazwa ulicy</t>
  </si>
  <si>
    <t>b) numer domu</t>
  </si>
  <si>
    <t>c) numer lokalu</t>
  </si>
  <si>
    <t>d) miejscowość</t>
  </si>
  <si>
    <t>e) kod pocztowy</t>
  </si>
  <si>
    <t xml:space="preserve"> f) poczta</t>
  </si>
  <si>
    <t>a) data rozpoczęcia</t>
  </si>
  <si>
    <t>b) data zakończenia</t>
  </si>
  <si>
    <t>a) koszt całkowity</t>
  </si>
  <si>
    <t>b) wnioskowana kwota dotacji</t>
  </si>
  <si>
    <t>a) minimalna</t>
  </si>
  <si>
    <t>b) maksymalna</t>
  </si>
  <si>
    <t>II. Dane wnioskodawcy</t>
  </si>
  <si>
    <t>Numer KRS</t>
  </si>
  <si>
    <t>starosta właściwy ze względu na siedzibę klubu:</t>
  </si>
  <si>
    <t>a) Stowarzyszenie kultury fizycznej*/fundacja kultury fizycznej* zarejestrowane/a w KRS</t>
  </si>
  <si>
    <t>b) spółka kapitałowa, tj. zarejestrowana w KRS spółka z ograniczoną odpowiedzialnością*/spółka akcyjna*/spółdzielnia*</t>
  </si>
  <si>
    <t>2. NIP</t>
  </si>
  <si>
    <t>3. REGON</t>
  </si>
  <si>
    <t>a) numer telefonu</t>
  </si>
  <si>
    <t>c) adres elektroniczny</t>
  </si>
  <si>
    <t>e) strona www</t>
  </si>
  <si>
    <t xml:space="preserve"> a) imię</t>
  </si>
  <si>
    <t>b) nazwisko</t>
  </si>
  <si>
    <t>c) pełniona funkcja</t>
  </si>
  <si>
    <t>d) telefon kontaktowy</t>
  </si>
  <si>
    <t>e) adres poczty elektronicznej</t>
  </si>
  <si>
    <t>1)</t>
  </si>
  <si>
    <t>2)</t>
  </si>
  <si>
    <t>a) działalność nieodpłatna pożytku publicznego:</t>
  </si>
  <si>
    <t>b) działalność odpłatna pożytku publicznego:</t>
  </si>
  <si>
    <t>minimalna liczba uczestników w grupie</t>
  </si>
  <si>
    <t>maksymalna liczba uczestników w grupie</t>
  </si>
  <si>
    <t>liczba jednostek zajęć w tygodniu</t>
  </si>
  <si>
    <t>tygodniowy czas trwania zajęć</t>
  </si>
  <si>
    <t>razem</t>
  </si>
  <si>
    <t>koszty jednostkowe</t>
  </si>
  <si>
    <t>koszty ze względu na źródło finansowania</t>
  </si>
  <si>
    <t>Liczba jednostek</t>
  </si>
  <si>
    <t xml:space="preserve">Rodzaj miary </t>
  </si>
  <si>
    <t>Koszty merytoryczne</t>
  </si>
  <si>
    <t xml:space="preserve"> </t>
  </si>
  <si>
    <t>nazwa kosztu</t>
  </si>
  <si>
    <t>I.1</t>
  </si>
  <si>
    <t>I.2</t>
  </si>
  <si>
    <t>I.3</t>
  </si>
  <si>
    <t>I.4</t>
  </si>
  <si>
    <t>I.5</t>
  </si>
  <si>
    <t>I.6</t>
  </si>
  <si>
    <t>I.7</t>
  </si>
  <si>
    <t>I.8</t>
  </si>
  <si>
    <t>I.9</t>
  </si>
  <si>
    <t>I.10</t>
  </si>
  <si>
    <t>I.11</t>
  </si>
  <si>
    <t>I.12</t>
  </si>
  <si>
    <t>I.13</t>
  </si>
  <si>
    <t>I.14</t>
  </si>
  <si>
    <t>I.15</t>
  </si>
  <si>
    <t>I.16</t>
  </si>
  <si>
    <t>I.17</t>
  </si>
  <si>
    <t>I.18</t>
  </si>
  <si>
    <t>I.19</t>
  </si>
  <si>
    <t>I.20</t>
  </si>
  <si>
    <t>Razem:</t>
  </si>
  <si>
    <t>II.1</t>
  </si>
  <si>
    <t>II.2</t>
  </si>
  <si>
    <t>II.3</t>
  </si>
  <si>
    <t>II.4</t>
  </si>
  <si>
    <t>II.5</t>
  </si>
  <si>
    <t>II.6</t>
  </si>
  <si>
    <t>II.7</t>
  </si>
  <si>
    <t>II.8</t>
  </si>
  <si>
    <t>II.9</t>
  </si>
  <si>
    <t>II.10</t>
  </si>
  <si>
    <t>A)</t>
  </si>
  <si>
    <t>B)</t>
  </si>
  <si>
    <t>planowane terminy zajęć</t>
  </si>
  <si>
    <t>planowane miejsce zajęć</t>
  </si>
  <si>
    <t>Lp.</t>
  </si>
  <si>
    <t xml:space="preserve">Źródło finansowania </t>
  </si>
  <si>
    <t>Faktycznie poniesione wydatki</t>
  </si>
  <si>
    <t>Dotacja, w tym odsetki bankowe od dotacji oraz inne przychody ogółem:</t>
  </si>
  <si>
    <t>1.1</t>
  </si>
  <si>
    <t>Kwota dotacji</t>
  </si>
  <si>
    <t>1.2</t>
  </si>
  <si>
    <t>2.1</t>
  </si>
  <si>
    <t>2.2</t>
  </si>
  <si>
    <t>2.3</t>
  </si>
  <si>
    <t>2.4</t>
  </si>
  <si>
    <t>Wkład osobowy i wkład rzeczowy ogółem: (należy zsumować środki finansowe wymienione w pkt 3.1 i 3.2)</t>
  </si>
  <si>
    <t>3.1</t>
  </si>
  <si>
    <t>Koszty pokryte z wkładu osobowego</t>
  </si>
  <si>
    <t>3.2</t>
  </si>
  <si>
    <t>Data wystawienia dokumentu księgowego</t>
  </si>
  <si>
    <t>Nazwa kosztu</t>
  </si>
  <si>
    <t>Data zapłaty</t>
  </si>
  <si>
    <t>koszt całkowity</t>
  </si>
  <si>
    <t>całkowite wydatki</t>
  </si>
  <si>
    <t xml:space="preserve">Nr poz. </t>
  </si>
  <si>
    <t xml:space="preserve">Razem:  </t>
  </si>
  <si>
    <t>numer pozycji zgodnie z rozliczeniem wydatków</t>
  </si>
  <si>
    <t>Numer dokumentu księgowego</t>
  </si>
  <si>
    <t>6. Numer rachunku bankowego wnioskodawcy</t>
  </si>
  <si>
    <t>8. Dane osób upoważnionych do podpisywania umowy o wykonanie projektu</t>
  </si>
  <si>
    <t>9. Dane osób wyznaczonych do składania wyjaśnień i uzupełnień dotyczących wniosku</t>
  </si>
  <si>
    <t>nazwa zawodów</t>
  </si>
  <si>
    <t>organizator</t>
  </si>
  <si>
    <t>planowany termin zawodów</t>
  </si>
  <si>
    <t>powiatowe</t>
  </si>
  <si>
    <t>wojewódzkie</t>
  </si>
  <si>
    <t>ogólnopolskie</t>
  </si>
  <si>
    <t>międzynarodowe</t>
  </si>
  <si>
    <t>światowe</t>
  </si>
  <si>
    <t>inne</t>
  </si>
  <si>
    <t>przewidywana liczba zawodników z Marek (z projektu)</t>
  </si>
  <si>
    <t>razem:</t>
  </si>
  <si>
    <t xml:space="preserve">szczebel zawodów (powiatowe, wojewódzkie, ogólnopolskie, międzynarodowe, światowe, inne) </t>
  </si>
  <si>
    <t>minimalna</t>
  </si>
  <si>
    <t>maksymalna</t>
  </si>
  <si>
    <t>uwagi</t>
  </si>
  <si>
    <t>Planowany termin realizacji</t>
  </si>
  <si>
    <t>Zakres działania realizowany przez podmiot niebędący stroną umowy</t>
  </si>
  <si>
    <t>początek działania</t>
  </si>
  <si>
    <t>zakończenie działania</t>
  </si>
  <si>
    <t>wartość</t>
  </si>
  <si>
    <t>Wnioskowana kwota dotacji:</t>
  </si>
  <si>
    <t>Inne środki finansowe ogółem: (należy zsumować środki finansowe wymienione w pkt 2.1–2.4)</t>
  </si>
  <si>
    <t>Pozostałe</t>
  </si>
  <si>
    <t>Koszty pokryte z wkładu rzeczowego</t>
  </si>
  <si>
    <t>imię i nazwisko trenera/prowadzącego</t>
  </si>
  <si>
    <t>Oświadczam, że:</t>
  </si>
  <si>
    <t>Załączniki:</t>
  </si>
  <si>
    <r>
      <t>2.</t>
    </r>
    <r>
      <rPr>
        <sz val="7"/>
        <rFont val="Times New Roman"/>
        <family val="1"/>
      </rPr>
      <t xml:space="preserve">       </t>
    </r>
    <r>
      <rPr>
        <sz val="10"/>
        <rFont val="Calibri"/>
        <family val="2"/>
      </rPr>
      <t>Kopie uprawnień osób prowadzących treningi potwierdzone za zgodność z oryginałem</t>
    </r>
  </si>
  <si>
    <r>
      <t>Środki finansowe z innych źródeł publicznych  (</t>
    </r>
    <r>
      <rPr>
        <i/>
        <sz val="9"/>
        <rFont val="Calibri"/>
        <family val="2"/>
      </rPr>
      <t xml:space="preserve">Nazwa(-wy) organu(-nów) administracji publicznej lub jednostki(-tek) sektora finansów publicznych, który(-ra,-re) przekazał(a, y) środki finansowe): </t>
    </r>
  </si>
  <si>
    <t>LP.</t>
  </si>
  <si>
    <t xml:space="preserve">Nazwa działania </t>
  </si>
  <si>
    <r>
      <t xml:space="preserve">5. Adres korespondencyjny wnioskodawcy </t>
    </r>
    <r>
      <rPr>
        <sz val="11"/>
        <color indexed="8"/>
        <rFont val="Calibri"/>
        <family val="2"/>
      </rPr>
      <t>(o ile jest inny niż adres wskazany w dokumentach rejestrowych)</t>
    </r>
  </si>
  <si>
    <r>
      <t xml:space="preserve">11. Liczba członków klubu </t>
    </r>
    <r>
      <rPr>
        <sz val="11"/>
        <color indexed="8"/>
        <rFont val="Calibri"/>
        <family val="2"/>
      </rPr>
      <t>(według stanu na dzień składania wniosku)</t>
    </r>
  </si>
  <si>
    <r>
      <t>12.</t>
    </r>
    <r>
      <rPr>
        <sz val="11"/>
        <color indexed="8"/>
        <rFont val="Times New Roman"/>
        <family val="1"/>
      </rPr>
      <t xml:space="preserve"> </t>
    </r>
    <r>
      <rPr>
        <b/>
        <sz val="11"/>
        <color indexed="8"/>
        <rFont val="Calibri"/>
        <family val="2"/>
      </rPr>
      <t>Przedmiot działalności statutowej wnioskodawcy</t>
    </r>
    <r>
      <rPr>
        <sz val="11"/>
        <color indexed="8"/>
        <rFont val="Calibri"/>
        <family val="2"/>
      </rPr>
      <t xml:space="preserve"> (na podstawie dokumentów rejestrowych i/lub statutu)</t>
    </r>
  </si>
  <si>
    <t>IV. A) zestawienie grup w  projekcie</t>
  </si>
  <si>
    <t>a) wiodące</t>
  </si>
  <si>
    <t>b) dodatkowe</t>
  </si>
  <si>
    <r>
      <t xml:space="preserve">d) środki pozafinansowe </t>
    </r>
    <r>
      <rPr>
        <sz val="11"/>
        <rFont val="Calibri"/>
        <family val="2"/>
      </rPr>
      <t>(wolontariat i wkład rzeczowy)</t>
    </r>
  </si>
  <si>
    <t>dyscyplina sportowa</t>
  </si>
  <si>
    <t>SPRAWOZDANIE Z REALIZACJI ZADANIA Z ZAKRESU ROZWOJU SPORTU NA TERENIE MIASTA MARKI</t>
  </si>
  <si>
    <t xml:space="preserve">Sprawozdanie należy wypełnić wyłącznie w białych pustych polach, zgodnie z instrukcjami umieszonymi przy poszczególnych polach oraz w przypisach.  </t>
  </si>
  <si>
    <t>W przypadku pól, które nie dotyczą danego sprawozdania, należy wpisać „nie dotyczy” lub przekreślić pole.</t>
  </si>
  <si>
    <t>Zaznaczenie „*”, np. „Częściowe* / Końcowe*”, oznacza, że należy skreślić niewłaściwą odpowiedź i pozostawić prawidłową. Przykład: „Częściowe* / Końcowe*”.</t>
  </si>
  <si>
    <t>1. Rodzaj sprawozdania</t>
  </si>
  <si>
    <t>I. Ogólne informacje o zrealizowanym projekcie</t>
  </si>
  <si>
    <t>II.                 Część merytoryczna sprawozdania</t>
  </si>
  <si>
    <t>IV. B) zestawienie planowanych zawodów</t>
  </si>
  <si>
    <t>IV. Zestawienie poszczególnych grup, planowanego uczestnictwa w zawodach i harmonogram</t>
  </si>
  <si>
    <t>rzeczywisty poziom osiągnięcia rezultatu</t>
  </si>
  <si>
    <t>źródło informacji o osiągnięciu wskaźnika/sposób jego mierzenia</t>
  </si>
  <si>
    <t>c) Sposób monitorowania rezultatów/źródło informacji o osiągnięciu wskaźnika</t>
  </si>
  <si>
    <r>
      <t xml:space="preserve">b) Planowany poziom osiągnięcia rezultatów </t>
    </r>
    <r>
      <rPr>
        <sz val="11"/>
        <color indexed="8"/>
        <rFont val="Calibri"/>
        <family val="2"/>
      </rPr>
      <t>(wartość docelowa, najlepiej w procentach)</t>
    </r>
  </si>
  <si>
    <r>
      <t xml:space="preserve">3. Informacja o odpłatnościach od odbiorców w związku z realizacją zadania </t>
    </r>
    <r>
      <rPr>
        <sz val="11"/>
        <rFont val="Calibri"/>
        <family val="2"/>
      </rPr>
      <t xml:space="preserve">(należy wskazać warunki, na jakich były pobierane, wskazać  ile osób, i jakie opłaty ponosiły za prowadzone zajęcia, czy były stosowane zniżki i ulgi w odpłatnościach)  </t>
    </r>
  </si>
  <si>
    <t xml:space="preserve">c) inne środki finansowe </t>
  </si>
  <si>
    <t>6. Numer umowy, o ile został nadany</t>
  </si>
  <si>
    <t>1. Tytuł projektu (nadawany samodzielnie przez wnioskodawcę)</t>
  </si>
  <si>
    <t>5. Koszt projektu (w zł)</t>
  </si>
  <si>
    <r>
      <t>I.</t>
    </r>
    <r>
      <rPr>
        <b/>
        <sz val="7"/>
        <rFont val="Times New Roman"/>
        <family val="1"/>
      </rPr>
      <t xml:space="preserve">                 </t>
    </r>
    <r>
      <rPr>
        <b/>
        <sz val="11"/>
        <rFont val="Calibri"/>
        <family val="2"/>
      </rPr>
      <t xml:space="preserve">Podstawowe informacje o proponowanym projekcie </t>
    </r>
  </si>
  <si>
    <t>g) udział innych środków finansowych w kosztach całkowitych projektu</t>
  </si>
  <si>
    <t>III. Szczegółowy zakres rzeczowy  projektu</t>
  </si>
  <si>
    <t>a) Zakładane rezultaty projektu</t>
  </si>
  <si>
    <t>Koszty obsługi projektu, w tym koszty administracyjne</t>
  </si>
  <si>
    <t>VI. Przewidywane źródła finansowania projektu i oświadczenia końcowe</t>
  </si>
  <si>
    <t>VI.A)  Przewidywane źródła finansowania projektu</t>
  </si>
  <si>
    <r>
      <t>2)</t>
    </r>
    <r>
      <rPr>
        <sz val="10"/>
        <rFont val="Times New Roman"/>
        <family val="1"/>
      </rPr>
      <t xml:space="preserve">       </t>
    </r>
    <r>
      <rPr>
        <sz val="10"/>
        <rFont val="Calibri"/>
        <family val="2"/>
      </rPr>
      <t xml:space="preserve">pobieranie świadczeń pieniężnych będzie się odbywać wyłącznie w ramach prowadzonej odpłatnej działalności pożytku publicznego; </t>
    </r>
  </si>
  <si>
    <r>
      <t>6)</t>
    </r>
    <r>
      <rPr>
        <sz val="10"/>
        <rFont val="Times New Roman"/>
        <family val="1"/>
      </rPr>
      <t xml:space="preserve">       </t>
    </r>
    <r>
      <rPr>
        <sz val="10"/>
        <rFont val="Calibri"/>
        <family val="2"/>
      </rPr>
      <t>wszystkie informacje podane we wniosku oraz załącznikach są zgodne z aktualnym stanem prawnym i faktycznym;</t>
    </r>
  </si>
  <si>
    <r>
      <t>7)</t>
    </r>
    <r>
      <rPr>
        <sz val="10"/>
        <rFont val="Times New Roman"/>
        <family val="1"/>
      </rPr>
      <t xml:space="preserve">       </t>
    </r>
    <r>
      <rPr>
        <sz val="10"/>
        <rFont val="Calibri"/>
        <family val="2"/>
      </rPr>
      <t>w zakresie związanym z otwartym konkursem ofert, w tym z gromadzeniem, przetwarzaniem i przekazywaniem danych osobowych, a także wprowadzaniem ich do systemów informatycznych, osoby, których dotyczą te dane, złożyły stosowne oświadczenia zgodnie z ustawą z dnia 29 sierpnia 1997 r. o ochronie danych osobowych (Dz. U. z 2016 r. poz. 922).</t>
    </r>
  </si>
  <si>
    <t>a) zajęć i treningów</t>
  </si>
  <si>
    <t>b) zawodów, turniejów,</t>
  </si>
  <si>
    <t>Pouczenie, co do sposobu wypełniania sprawozdania:</t>
  </si>
  <si>
    <r>
      <t xml:space="preserve">4.  Informacja o zaangażowaniu w akcjach i funkcjonowanie Miasta </t>
    </r>
    <r>
      <rPr>
        <sz val="11"/>
        <color indexed="8"/>
        <rFont val="Calibri"/>
        <family val="2"/>
      </rPr>
      <t>(opis działań na rzecz Miasta, np. terminy zajęć otwartych, liczba ich uczestników, działania promocyjne, wolontarystyczne itp.)</t>
    </r>
  </si>
  <si>
    <t>f) udział kwoty dotacji w całkowitych kosztach projektu</t>
  </si>
  <si>
    <t>h) udział wkładu osobowego i wkładu rzeczowego w kosztach całkowitych projektu</t>
  </si>
  <si>
    <r>
      <t xml:space="preserve">2. Okres, za jaki jest składane sprawozdanie </t>
    </r>
    <r>
      <rPr>
        <sz val="11"/>
        <color indexed="8"/>
        <rFont val="Calibri"/>
        <family val="2"/>
      </rPr>
      <t>(daty początkowe i końcowe)</t>
    </r>
  </si>
  <si>
    <t>3. Pełna nazwa beneficjenta</t>
  </si>
  <si>
    <t>4. Tytuł projektu</t>
  </si>
  <si>
    <t>8. Rzeczywiste koszty projektu (w zł)</t>
  </si>
  <si>
    <t>e) stosunek kosztów administracyjnych (finansowych) do merytorycznych (wszystkich)</t>
  </si>
  <si>
    <t>2. Opis osiągniętych rezultatów wraz z liczbowym określeniem skali działań zrealizowanych w ramach projektu</t>
  </si>
  <si>
    <t>Zakładane we wniosku rezultaty projektu</t>
  </si>
  <si>
    <t>V. Kalkulacja przewidywanych kosztów projektu</t>
  </si>
  <si>
    <t>Koszt związany z realizacją projektu</t>
  </si>
  <si>
    <t>Środki finansowe własne w tym składki członkowskie</t>
  </si>
  <si>
    <t>Świadczenia pieniężne od odbiorców projektu</t>
  </si>
  <si>
    <t>Pozostałe np. darczyńcy</t>
  </si>
  <si>
    <t>Udział kwoty dotacji w całkowitych kosztach projektu</t>
  </si>
  <si>
    <t>Udział innych środków finansowych w kosztach całkowitych projektu</t>
  </si>
  <si>
    <t>Udział wkładu osobowego i wkładu rzeczowego w kosztach całkowitych projektu</t>
  </si>
  <si>
    <r>
      <t>1)</t>
    </r>
    <r>
      <rPr>
        <sz val="10"/>
        <rFont val="Times New Roman"/>
        <family val="1"/>
      </rPr>
      <t xml:space="preserve">       </t>
    </r>
    <r>
      <rPr>
        <sz val="10"/>
        <rFont val="Calibri"/>
        <family val="2"/>
      </rPr>
      <t>proponowany projekt będzie realizowane wyłącznie w zakresie działalności pożytku publicznego wnioskodawcy;</t>
    </r>
  </si>
  <si>
    <t>b) wykorzystana kwota dotacji</t>
  </si>
  <si>
    <t xml:space="preserve">c) inne środki finansowe, w tym: </t>
  </si>
  <si>
    <t>V. Rozliczenie ze względu na źródło finansowania projektu</t>
  </si>
  <si>
    <r>
      <t xml:space="preserve">8. Wiodące i dodatkowe dyscypliny sportowe uprawiane w klubie </t>
    </r>
    <r>
      <rPr>
        <sz val="11"/>
        <rFont val="Calibri"/>
        <family val="2"/>
      </rPr>
      <t>(wymienić wszystkie)</t>
    </r>
  </si>
  <si>
    <t>b)  kwota planowanego dofinansowania projektu z innych źródeł publicznych</t>
  </si>
  <si>
    <r>
      <rPr>
        <b/>
        <sz val="11"/>
        <rFont val="Calibri"/>
        <family val="2"/>
      </rPr>
      <t>a) nazwy organów administracji publicznej</t>
    </r>
    <r>
      <rPr>
        <sz val="11"/>
        <rFont val="Calibri"/>
        <family val="2"/>
      </rPr>
      <t xml:space="preserve"> (do których planowane jest aplikowanie o środki na projekt)</t>
    </r>
  </si>
  <si>
    <t>Informacja o ewentualnym zwrocie zleceniodawcy niewykorzystanej kwoty dotacji</t>
  </si>
  <si>
    <t>Kwota całości zadania</t>
  </si>
  <si>
    <r>
      <t xml:space="preserve">Środki finansowe z innych źródeł publicznych </t>
    </r>
    <r>
      <rPr>
        <i/>
        <sz val="11"/>
        <rFont val="Calibri"/>
        <family val="2"/>
      </rPr>
      <t xml:space="preserve">Nazwa(-wy) organu(-nów) administracji publicznej lub jednostki(-tek) sektora finansów publicznych, który(-ra,-re) przekazał(a, y) środki finansowe): </t>
    </r>
  </si>
  <si>
    <t>Informacja o ewentualnej konieczności zwrotu części kwoty dotacji, ze względu na mniejszy udział % w kosztach projektu</t>
  </si>
  <si>
    <t>Oświadczam(y), że:</t>
  </si>
  <si>
    <t>Podpis osoby upoważnionej lub podpisy osób upoważnionych</t>
  </si>
  <si>
    <t>W przypadku podpisów nieczytelnych należy czytelnie podać imię i nazwisko osoby podpisującej.</t>
  </si>
  <si>
    <t>POUCZENIE</t>
  </si>
  <si>
    <t>Sprawozdania składa się osobiście lub przesyła przesyłką poleconą na adres Zleceniodawcy w terminie przewidzianym w umowie.</t>
  </si>
  <si>
    <r>
      <t xml:space="preserve"> </t>
    </r>
    <r>
      <rPr>
        <b/>
        <sz val="11"/>
        <color indexed="8"/>
        <rFont val="Calibri"/>
        <family val="2"/>
      </rPr>
      <t>1. Zestawienie innych dokumentów potwierdzających realizację projektu</t>
    </r>
    <r>
      <rPr>
        <b/>
        <sz val="11"/>
        <color indexed="8"/>
        <rFont val="Calibri"/>
        <family val="2"/>
      </rPr>
      <t xml:space="preserve"> </t>
    </r>
    <r>
      <rPr>
        <sz val="11"/>
        <color indexed="8"/>
        <rFont val="Calibri"/>
        <family val="2"/>
      </rPr>
      <t>(należy wykazać dokumenty potwierdzające zaangażowanie wkładu osobowego (np. numery zawartych porozumień wolontariatu, oświadczenia o wykonywaniu pracy społecznej itp.) i wkładu rzeczowego (np. numery umów użyczenia, najmu itp.w realizację projektu).</t>
    </r>
  </si>
  <si>
    <r>
      <t>2. Inne informacje dotyczące wszelkich kwestii, które mogą być ważne dla rozliczenia zadania</t>
    </r>
    <r>
      <rPr>
        <sz val="11"/>
        <color indexed="8"/>
        <rFont val="Calibri"/>
        <family val="2"/>
      </rPr>
      <t xml:space="preserve"> (np. jeśli został dokonany zwrot części niewykorzystanej dotacji należy uwzględnić tę informację)</t>
    </r>
  </si>
  <si>
    <t>2) wszystkie informacje podane w niniejszym sprawozdaniu są zgodne z aktualnym stanem prawnym i faktycznym;</t>
  </si>
  <si>
    <t>3) wszystkie kwoty wymienione w zestawieniu faktur (rachunków) zostały faktycznie poniesione na realizację projektu opisanego we wniosku i w terminie wskazanym w umowie;</t>
  </si>
  <si>
    <t>1) od daty zawarcia umowy nie zmienił się status prawny Beneficjenta;</t>
  </si>
  <si>
    <t xml:space="preserve">do składania oświadczeń woli w zakresie zobowiązań finansowych w imieniu Beneficjenta. </t>
  </si>
  <si>
    <t>VI. Informacje dodatkowe i oświadczenia końcowe</t>
  </si>
  <si>
    <t>6. Przewidywana liczba uczestników projektu</t>
  </si>
  <si>
    <r>
      <rPr>
        <b/>
        <sz val="11"/>
        <rFont val="Calibri"/>
        <family val="2"/>
      </rPr>
      <t xml:space="preserve">7. Przewidywane środki finansowe z innych źródeł publicznych </t>
    </r>
    <r>
      <rPr>
        <sz val="11"/>
        <rFont val="Calibri"/>
        <family val="2"/>
      </rPr>
      <t>(jeśli klub przewiduje ich pozyskiwanie)</t>
    </r>
  </si>
  <si>
    <t>numer wpisu do ewidencji starosty:</t>
  </si>
  <si>
    <t>VI.B) Oświadczenia końcowe</t>
  </si>
  <si>
    <t>do składania oświadczeń woli w zakresie zobowiązań finansowych w imieniu Wnioskodawcy</t>
  </si>
  <si>
    <t>Pobierane opłaty od odbiorców projektu</t>
  </si>
  <si>
    <t>Środki finansowe własne, w tym składki członkowskie</t>
  </si>
  <si>
    <t xml:space="preserve">Częściowe*/Końcowe* </t>
  </si>
  <si>
    <r>
      <t xml:space="preserve">c) uczniowski klub sportowy wpisany do ewidencji starosty właściwego ze względu na siedzibę klubu </t>
    </r>
    <r>
      <rPr>
        <sz val="10"/>
        <rFont val="Calibri"/>
        <family val="2"/>
      </rPr>
      <t>(wtedy, gdy nie prowadzi działalności gospodarczej)</t>
    </r>
  </si>
  <si>
    <r>
      <t>d) stowarzyszenie tzw. zwykłe wpisane do ewidencji starosty właściwego ze względu na siedzibę klubu</t>
    </r>
    <r>
      <rPr>
        <sz val="10"/>
        <rFont val="Calibri"/>
        <family val="2"/>
      </rPr>
      <t xml:space="preserve"> (wtedy, gdy nie prowadzi działalności gospodarczej, a co więcej jej prowadzenia nie może przewidywać statut takiego stowarzyszenia)</t>
    </r>
  </si>
  <si>
    <r>
      <t>3)</t>
    </r>
    <r>
      <rPr>
        <sz val="10"/>
        <rFont val="Times New Roman"/>
        <family val="1"/>
      </rPr>
      <t xml:space="preserve">       </t>
    </r>
    <r>
      <rPr>
        <sz val="10"/>
        <rFont val="Calibri"/>
        <family val="2"/>
      </rPr>
      <t>wnioskodawca składający niniejszy wniosek nie zalega*/zalega* z opłacaniem należności z tytułu zobowiązań podatkowych;</t>
    </r>
  </si>
  <si>
    <r>
      <t>4)</t>
    </r>
    <r>
      <rPr>
        <sz val="10"/>
        <rFont val="Times New Roman"/>
        <family val="1"/>
      </rPr>
      <t xml:space="preserve">       </t>
    </r>
    <r>
      <rPr>
        <sz val="10"/>
        <rFont val="Calibri"/>
        <family val="2"/>
      </rPr>
      <t>wnioskodawca składający niniejszy wniosek nie zalega*/zalega* z opłacaniem należności z tytułu składek na ubezpieczenia społeczne;</t>
    </r>
  </si>
  <si>
    <r>
      <t>5)</t>
    </r>
    <r>
      <rPr>
        <sz val="10"/>
        <rFont val="Times New Roman"/>
        <family val="1"/>
      </rPr>
      <t xml:space="preserve">       </t>
    </r>
    <r>
      <rPr>
        <sz val="10"/>
        <rFont val="Calibri"/>
        <family val="2"/>
      </rPr>
      <t>dane zawarte w części I i II niniejszego wniosku są zgodne z Krajowym Rejestrem Sądowym*/właściwą ewidencją*;</t>
    </r>
  </si>
  <si>
    <t>kwota do zwrotu</t>
  </si>
  <si>
    <t>kwota zwrócona</t>
  </si>
  <si>
    <t>data zwrotu</t>
  </si>
  <si>
    <t>informacja o zwrotach</t>
  </si>
  <si>
    <t>Koszty zgodnie z umową</t>
  </si>
  <si>
    <t xml:space="preserve">Razem  koszty merytoryczne  </t>
  </si>
  <si>
    <t xml:space="preserve">Razem koszty obsługi projektu, w tym koszty administracyjne </t>
  </si>
  <si>
    <t>1.       Rozliczenie wydatków w roku ………….</t>
  </si>
  <si>
    <t>z wnioskowanej dotacji</t>
  </si>
  <si>
    <t>III.                 Część finansowa sprawozdania</t>
  </si>
  <si>
    <t>Uwagi ogólne</t>
  </si>
  <si>
    <t>Instrukcja szczegółowa do wniosku</t>
  </si>
  <si>
    <t>1. Wniosek stanowią arkusze od w.I do w.VI</t>
  </si>
  <si>
    <r>
      <t xml:space="preserve">1. Forma prawna wnioskodawcy (klubu sportowego). </t>
    </r>
    <r>
      <rPr>
        <sz val="11"/>
        <rFont val="Calibri"/>
        <family val="2"/>
      </rPr>
      <t>Należy wybrać tylko jedną opcję spośród poniższych</t>
    </r>
  </si>
  <si>
    <r>
      <t xml:space="preserve">1. Wybrane z uchwały cele realizacji projektu </t>
    </r>
    <r>
      <rPr>
        <sz val="11"/>
        <color indexed="8"/>
        <rFont val="Calibri"/>
        <family val="2"/>
      </rPr>
      <t>(minimum dwa spośród czterech)</t>
    </r>
  </si>
  <si>
    <r>
      <t xml:space="preserve">4. Zasoby kadrowe przewidywane do zaangażowania przy realizacji projektu </t>
    </r>
    <r>
      <rPr>
        <sz val="11"/>
        <color indexed="8"/>
        <rFont val="Calibri"/>
        <family val="2"/>
      </rPr>
      <t>(kwalifikacje osób oraz ich sposób zaangażowania w realizację poszczególnych działań, z uwzględnieniem wolontariuszy oraz członków stowarzyszeń świadczących pracę społecznie). Jeśli miejsca na informacje jest zbyt mało można dołączyć załączniki z opisem (jako "inne" - cz. VI pkt.  "załączniki")</t>
    </r>
  </si>
  <si>
    <t>6. Informacje o wcześniejszej działalności wnioskodawcy w zakresie, którego dotyczy projekt, w tym informacje obejmujące dotychczasowe doświadczenia wnioskodawcy w realizacji podobnych projektów oraz informacje o osiągnieciach sportowych odniesionych w ostatnim roku</t>
  </si>
  <si>
    <r>
      <t xml:space="preserve">2. Informacje dotyczące rezultatów  realizacji projektu </t>
    </r>
    <r>
      <rPr>
        <sz val="11"/>
        <rFont val="Calibri"/>
        <family val="2"/>
      </rPr>
      <t>(co najmniej trzy)</t>
    </r>
  </si>
  <si>
    <r>
      <t>IV.C) harmonogram</t>
    </r>
    <r>
      <rPr>
        <b/>
        <sz val="11"/>
        <color indexed="8"/>
        <rFont val="Calibri"/>
        <family val="2"/>
      </rPr>
      <t xml:space="preserve"> </t>
    </r>
    <r>
      <rPr>
        <b/>
        <sz val="11"/>
        <rFont val="Calibri"/>
        <family val="2"/>
      </rPr>
      <t>działań</t>
    </r>
  </si>
  <si>
    <r>
      <t>5. Informacje  o osiągnięciach sportowych odniesionych w czasie trwania projektu</t>
    </r>
    <r>
      <rPr>
        <sz val="11"/>
        <color indexed="8"/>
        <rFont val="Calibri"/>
        <family val="2"/>
      </rPr>
      <t xml:space="preserve"> (tytuły mistrzowskie i zwycięzcy zawodów, medale oraz inne sukcesy klubu np., uzyskanie rangi krajowej lub międzynarodowej przez trenerów lub sędziów)</t>
    </r>
  </si>
  <si>
    <t>1. Narzędzie służy do automatycznego wypełniania wniosków i sprawozdań z projektów w zakresie rozwoju sportu</t>
  </si>
  <si>
    <t>2. Ideą było uproszczenie składania wniosków i sprawozdań i eliminowanie częstych błędów w liczeniu i wpisywaniu danych w różne rodzaje tabel</t>
  </si>
  <si>
    <t xml:space="preserve">3. Niektóre komórki są zablokowane, ponieważ zawarte w nich formuły pozwalają transferować zbiorcze dane z innych tabel. </t>
  </si>
  <si>
    <t>Odsetki bankowe od dotacji i przychody z projektu</t>
  </si>
  <si>
    <t>odsetki od zwrotu</t>
  </si>
  <si>
    <t>2. Na pierwszej stronie wniosku (w.I) wypełniamy dane dotyczące nazwy projektu, nazwy i danych adresowych klubu (pola od 1 do 3a-f). W polu 4a-b konieczne jest prawidłowe wpisanie daty. Data rozpoczęcia nie może być wcześniejsza niż 01.01.2021, a program ostrzega, że data zakończenia powinna być późniejsza niż data rozpoczęcia. Pól od 5a-b do 6a-h NIE WYPEŁNIAMY! Wypełnią się one automatycznie na podstawie danych wpisanych na stronach 4A), 4B,C) i 5. Wypełniamy pola od 7a-b) do 8a-b). Informacja o aplikowaniu do innych instytucji jest tylko informacją pomocniczą, bo nie wiadomo, czy środki te zostaną klubowi przyznane.</t>
  </si>
  <si>
    <t>3. Na drugiej stronie (w.II) żadne dane nie są zaciągane z innych stron. Należy je starannie wypełnić, pamiętając o właściwej liczbie znaków przy wpisywaniu numeru REGON, NIP i numerze konta bankowego. Kluby sportowe mogą działać w 4. podstawowych formach. W polu 1 należy wybrać tylko jedną opcję spośród opcji od a) do d). Jeżeli UKS działa jednocześnie jako zarejestrowany w ewidencji starosty i posiada numer KRS, zawsze wpisujemy numer KRS!</t>
  </si>
  <si>
    <t xml:space="preserve">4. Na stronie trzeciej (w.III) należy wpisać co najmniej dwa cele z uchwały w sprawie określenia warunków i trybu finansowania zadania własnego Gminy Miasto Marki w zakresie sprzyjania rozwojowi sportu, w tym udzielania dotacji dla klubów sportowych oraz kontroli ich wykorzystywania (pole 1) i odpowiednio do nich dobrać co najmniej 3 rezultaty, które zostaną zrealizowane podczas trwania projektu. Poziom ich osiągnięcia najłatwiej określić w % (pamiętając, że z różnych przyczyn osiągnięcie 100% może być niemożliwe do zrealizowania). Jeżeli w pozostałych polach (od 3 do 6) jest niewystarczająco miejsca na opis należy opisać poszczególne punkty i dołączyć do wniosku jako załącznik, wpisując w odpowiednie pola informację o tym, że pozostałe dane znajdują się w załącznikach. </t>
  </si>
  <si>
    <t xml:space="preserve">5. Na stronie 4A (w.IVa) należy wpisać wszystkie grupy dedykowane mieszkańcom Marek mające działać w ramach projektu. Grupy można nazywać lub numerować najlepiej spójnie z dokumentacją klubu. Przy każdej grupie należy określić planowaną liczbę uczestników minimalną i maksymalną, pamiętając, że w sprawozdaniu będzie trzeba podać rzeczywistą liczbę osób korzystających z projektu. Tygodniowy wymiar godzin zajęć będzie się zliczał automatycznie. </t>
  </si>
  <si>
    <t xml:space="preserve">7. Na stronie piątej (w.V) konstruujemy budżet projektu. Najpierw szacując koszty wszystkich działań (w lewej części tabeli) a w prawej części rozdzielając je na źródła finansowania. Ze względu na możliwość zwiększania o 20% wartości poszczególnych punktów kosztorysu warto grupować poszczególne koszty (np. zamiast osobno transport na mistrzostwa do Krakowa i transport na zawody do Radzymina wpisać po prostu transport i chociażby zbiorczą liczbę km). Dzięki temu łatwiej będzie reagować na zmiany cen i konieczności zmiany wysokości wydatkowania poszczególnych kwot. </t>
  </si>
  <si>
    <t xml:space="preserve">8. Na stronie szóstej (w.VI) część komórek wypełnia się automatycznie (kwota wnioskowanej dotacji, inne środki finansowe ogółem oraz wkład wolontariacki i rzeczowy). Kwotę z automatycznie wypełnionej komórki należy rozbić na kwoty wskazane w tabeli, pamiętając, żeby ich suma była równa z kwotą z komórki, która wypełnia się automatycznie(chociaż pomyłka w tym zakresie nie będzie skutkowała odrzuceniem wniosku). W oświadczeniach końcowych należy pamiętać o skreśleniu niewłaściwego zapisu tylko w wersji papierowej wniosku. </t>
  </si>
  <si>
    <t>Instrukcja szczegółowa do sprawozdania</t>
  </si>
  <si>
    <t>4. Wypełniać należy tylko puste białe pola, możliwe do wypełnienia (niezablokowane do edycji)</t>
  </si>
  <si>
    <t>5. Niektóre pola mają wpisane specjalne ustawienia formatu np. wymagają wpisania poprawnie daty lub liczby, jeśli zostanie wpisana niepoprawnie system będzie wymagał poprawienia błędu.</t>
  </si>
  <si>
    <t>1. Informacja, czy zakładane cele realizacji projektu zostały osiągnięte w wymiarze określonym we wniosku w  części III pkt 2. Jeżeli nie, należy wskazać dlaczego.</t>
  </si>
  <si>
    <t>Planowany we wniosku poziom osiągnięcia rezultatu</t>
  </si>
  <si>
    <r>
      <t xml:space="preserve">d) środki pozafinansowe </t>
    </r>
    <r>
      <rPr>
        <sz val="10"/>
        <rFont val="Calibri"/>
        <family val="2"/>
      </rPr>
      <t>(wkład osobowy czyli wolontariat i wkład rzeczowy)</t>
    </r>
  </si>
  <si>
    <r>
      <t>h) udział wkładu osobowego</t>
    </r>
    <r>
      <rPr>
        <b/>
        <sz val="10"/>
        <rFont val="Calibri"/>
        <family val="2"/>
      </rPr>
      <t xml:space="preserve"> </t>
    </r>
    <r>
      <rPr>
        <sz val="10"/>
        <rFont val="Calibri"/>
        <family val="2"/>
      </rPr>
      <t>(wolontariatu)</t>
    </r>
    <r>
      <rPr>
        <b/>
        <sz val="11"/>
        <rFont val="Calibri"/>
        <family val="2"/>
      </rPr>
      <t xml:space="preserve"> i wkładu rzeczowego w kosztach całkowitych projektu</t>
    </r>
  </si>
  <si>
    <t xml:space="preserve"> z tytułu odsetek od dotacji i przychodów z projektu</t>
  </si>
  <si>
    <t>1.</t>
  </si>
  <si>
    <t>2.</t>
  </si>
  <si>
    <t>3.</t>
  </si>
  <si>
    <t xml:space="preserve"> 4.</t>
  </si>
  <si>
    <t>5.</t>
  </si>
  <si>
    <t>6.</t>
  </si>
  <si>
    <t>7.</t>
  </si>
  <si>
    <t>8.</t>
  </si>
  <si>
    <t>9.</t>
  </si>
  <si>
    <t>1. Sprawozdanie stanowią arkusze od spr.I do spr.VI</t>
  </si>
  <si>
    <t xml:space="preserve">2. Sprawozdanie można wypełniać od momentu podpisania umowy po kolei wpisując na stronie 4 (spr IV) wszystkie dokumenty księgowe projektu. W ten sposób będziecie mieli pełną kontrolę nad projektem od początku do końca, włącznie z informacją, ile jeszcze możecie wydać z dotacji. </t>
  </si>
  <si>
    <t xml:space="preserve">3. Na pierwszej stronie sprawozdania (spr.I) w polu 1 należy pamiętać o skreśleniu niewłaściwego zapisu tylko w wersji papierowej. Wypełniamy pola od 2 do 7b zgodnie ze złożonym wcześniej wnioskiem. </t>
  </si>
  <si>
    <t>Pól od 8a-b do 8h NIE WYPEŁNIAMY! Wypełnią się one automatycznie na podstawie danych wpisanych na dalszych stronach sprawozdania. Wypełniamy pola od 9a-b na podstawie dokumentacji klubu.</t>
  </si>
  <si>
    <t>4. Na drugiej stronie (spr.II) automatycznie wypełniają się tylko rezultaty i ich poziom osiągnięcia wskazane we wniosku. Pozostałe pola należy starannie wypełnić.</t>
  </si>
  <si>
    <t xml:space="preserve">5. Na stronie trzeciej (spr.III) prawie wszystkie pola wypełnią się automatycznie. Część na podstawie wniosku, część na podstawie dalszych części sprawozdania. W tabeli należy uzupełnić tylko część dotyczącą przyporządkowania kosztów osobowych (wolontariatu) i rzeczowych. </t>
  </si>
  <si>
    <r>
      <t xml:space="preserve">6. Na stronie czwartej (spr.IV) należy wpisać (najlepiej od momentu podpisania umowy) wszystkie dokumenty księgowe związane z projektem. W kolumnie „numer pozycji zgodnie z rozliczeniem” jest ograniczenie możliwości wyboru. Należy tutaj przyporządkować pozycję do poszczególnego dokumentu księgowego. UWAGA! Może się zdarzyć, że na jednej fakturze są wydatki z dwóch różnych punktów kosztorysu. Wówczas należy dokument wpisać w tabelę więcej niż raz, wybierając za każdym razem osobny – właściwy punkt kosztorysu. Wypełniamy wszystkie pola tabeli z wyjątkiem komórek dotyczących kosztu realizacji projektu, która wypełni się automatycznie po wpisaniu kwot z podziału na środki z dotacji, z odsetek lub przychodów i z innych środków. Automatycznie wypełni się także kolumna dotycząca kwoty pokrywanej </t>
    </r>
    <r>
      <rPr>
        <sz val="11"/>
        <color theme="1"/>
        <rFont val="Calibri"/>
        <family val="2"/>
      </rPr>
      <t xml:space="preserve">z tytułu realizowania innego zadania/lub innego rodzaju kosztu w ramach tego samego zadania. </t>
    </r>
  </si>
  <si>
    <t xml:space="preserve">7. Na stronie piątej (spr.V) praktycznie wszystkie pola wypełniają się automatycznie na podstawie wniosku oraz wcześniejszych stron sprawozdania. Polami, które należy wypełnić są pola od 2.1 – do 2.4 oraz 3.1-3.2. Informacja ta powinna być wypełniona na podstawie stanu faktycznego, opisanego także w polu 1 na stronie szóstej (spr.VI) sprawozdania. Jeżeli klub nie wykorzystał całej kwoty dotacji lub wykazał większy niż przewidziany w umowie procentowy udział środków z dotacji w kosztach całkowitych projektu uwidacznia się to w polach 8 i 9. Wówczas należy wypełnić pozostałe pola dotyczące zwrotu środków, terminu zwrotu i ewentualnych odsetek od zwrotu nieterminowego. </t>
  </si>
  <si>
    <t xml:space="preserve">8. Na stronie szóstej należy wypełnić pola 1 i 2. </t>
  </si>
  <si>
    <t>9. Po uzupełnieniu wszystkich pól, należy wydrukować wszystkie arkusze wniosku (w.I- w.VI), uzupełnić skreślenia, podpisać i złożyć do Urzędu w terminie określonym w ogłoszeniu konkursowym, lub w trybie pozakonkursowym na 21 dni przed rozpoczęciem projektu (przesłać wersję edytowalną na wskazany w ogłoszeniu adres poczty elektronicznej lub na adres mailowy pełnomocnika do spraw współpracy z NGO).</t>
  </si>
  <si>
    <t xml:space="preserve">9. Po uzupełnieniu wszystkich pól sprawozdania, należy wydrukować wszystkie arkusze sprawozdania (spr.1- spr.VI), uzupełnić skreślenia, podpisać i złożyć do Urzędu w terminie określonym w umowie (przesłać wersję edytowalną na wskazany w ogłoszeniu adres poczty elektronicznej lub na adres mailowy pełnomocnika do spraw współpracy z NGO). </t>
  </si>
  <si>
    <t xml:space="preserve">INSTRUKCJA DO ARKUSZA WNIOSEK I SPRAWOZDANIE SPORT </t>
  </si>
  <si>
    <t>(Podpis osoby upoważnionej lub podpisy osób upoważnionych</t>
  </si>
  <si>
    <t>W przypadku podpisów nieczytelnych należy czytelnie podać imię i nazwisko osoby podpisującej)</t>
  </si>
  <si>
    <t xml:space="preserve">Data : </t>
  </si>
  <si>
    <r>
      <t>4.</t>
    </r>
    <r>
      <rPr>
        <sz val="7"/>
        <rFont val="Times New Roman"/>
        <family val="1"/>
      </rPr>
      <t xml:space="preserve">       </t>
    </r>
    <r>
      <rPr>
        <sz val="10"/>
        <rFont val="Calibri"/>
        <family val="2"/>
      </rPr>
      <t>Inne (wpisz jakie):</t>
    </r>
  </si>
  <si>
    <r>
      <t>1.</t>
    </r>
    <r>
      <rPr>
        <sz val="7"/>
        <rFont val="Times New Roman"/>
        <family val="1"/>
      </rPr>
      <t xml:space="preserve">       </t>
    </r>
    <r>
      <rPr>
        <sz val="10"/>
        <rFont val="Calibri"/>
        <family val="2"/>
      </rPr>
      <t>Aktualny wyciąg z KRS lub właściwej ewidencji lub kopia umowy lub statutu spółki potwierdzone za zgodność z oryginałem - w przypadku, gdy wnioskodawca jest spółką prawa handlowego, o której mowa w art. 3 ust. 3 pkt. 4 ustawy z dnia 24 kwietnia 2003 r. o działalności pożytku publicznego i o wolontariacie.</t>
    </r>
  </si>
  <si>
    <r>
      <t>3.</t>
    </r>
    <r>
      <rPr>
        <sz val="7"/>
        <rFont val="Times New Roman"/>
        <family val="1"/>
      </rPr>
      <t xml:space="preserve">       </t>
    </r>
    <r>
      <rPr>
        <sz val="10"/>
        <rFont val="Calibri"/>
        <family val="2"/>
      </rPr>
      <t>Aktualny statut wnioskodawcy</t>
    </r>
  </si>
  <si>
    <r>
      <rPr>
        <b/>
        <sz val="11"/>
        <color indexed="8"/>
        <rFont val="Calibri"/>
        <family val="2"/>
      </rPr>
      <t>9. Rzeczywista liczba uczestników projektu</t>
    </r>
    <r>
      <rPr>
        <sz val="11"/>
        <color theme="1"/>
        <rFont val="Calibri"/>
        <family val="2"/>
      </rPr>
      <t xml:space="preserve"> (na podstawie dokumentacji klubu)</t>
    </r>
  </si>
  <si>
    <r>
      <t xml:space="preserve">10. Podstawowa miesięczna składka członkowska w zł </t>
    </r>
    <r>
      <rPr>
        <sz val="11"/>
        <color indexed="8"/>
        <rFont val="Calibri"/>
        <family val="2"/>
      </rPr>
      <t>(według stanu na dzień składania wniosku) w zł. Jeśli składka jest różna opisać w cz. III pkt. 5</t>
    </r>
  </si>
  <si>
    <r>
      <t xml:space="preserve">4. Termin realizacji projektu </t>
    </r>
    <r>
      <rPr>
        <sz val="10"/>
        <rFont val="Calibri"/>
        <family val="2"/>
      </rPr>
      <t>(w formacie: dd.mm.rr)</t>
    </r>
  </si>
  <si>
    <r>
      <t xml:space="preserve">3. Informacja o zamiarze odpłatnego wykonania projektu </t>
    </r>
    <r>
      <rPr>
        <sz val="11"/>
        <rFont val="Calibri"/>
        <family val="2"/>
      </rPr>
      <t xml:space="preserve">(jeżeli wnioskodawca przewiduje pobieranie opłat od odbiorców zadania, należy opisać, jakie będą warunki pobierania tych opłat, jaka będzie wysokość opłat poniesiona przez pojedynczego odbiorcę oraz jaka będzie łączna wartość opłat. Dotyczy opłat za zajęcia, a nie składek członkowskich.)  </t>
    </r>
  </si>
  <si>
    <r>
      <t>5. Inne informacje, które mogą mieć znaczenie przy ocenie wniosku</t>
    </r>
    <r>
      <rPr>
        <sz val="11"/>
        <color indexed="8"/>
        <rFont val="Calibri"/>
        <family val="2"/>
      </rPr>
      <t xml:space="preserve"> (np. zróżnicowanie składek członkowskich - jeśli występuje)</t>
    </r>
    <r>
      <rPr>
        <b/>
        <sz val="11"/>
        <color indexed="8"/>
        <rFont val="Calibri"/>
        <family val="2"/>
      </rPr>
      <t xml:space="preserve">, w tym informacja o ewentualnym sposobie dofinansowania uczestników projektu, którzy tego wymagają oraz informacja o planowanym zaangażowaniu w akcjach i funkcjonowanie Miasta </t>
    </r>
    <r>
      <rPr>
        <sz val="11"/>
        <color indexed="8"/>
        <rFont val="Calibri"/>
        <family val="2"/>
      </rPr>
      <t>(np. propozycja zajęć otwartych - nie tylko dla członków klubu)</t>
    </r>
  </si>
  <si>
    <r>
      <t xml:space="preserve">7. Rzeczywisty termin realizacji projektu </t>
    </r>
    <r>
      <rPr>
        <sz val="11"/>
        <rFont val="Calibri"/>
        <family val="2"/>
      </rPr>
      <t>(w formacie: dd.mm.rr)</t>
    </r>
  </si>
  <si>
    <r>
      <t xml:space="preserve">5. Data zawarcia umowy  </t>
    </r>
    <r>
      <rPr>
        <sz val="11"/>
        <color indexed="8"/>
        <rFont val="Calibri"/>
        <family val="2"/>
      </rPr>
      <t>(w formacie: dd.mm.rr)</t>
    </r>
  </si>
  <si>
    <t xml:space="preserve">6. Na stronie 4B,C (w.IVb,c) należy wpisać wszystkie planowane zawody w ramach projektu. Katalog szczebla zawodów jest ograniczony. Przy każdych zawodach należy wpisać planowaną liczbę uczestników z Marek. Należy także zaplanować harmonogram działań do końca projektu (koniec projektu to najpóźniej 31 grudnia roku, w którym klub chciałby otrzymać dotację). </t>
  </si>
  <si>
    <t>4. Dane teleadresowe</t>
  </si>
  <si>
    <r>
      <t>grupa zajęciowa</t>
    </r>
    <r>
      <rPr>
        <sz val="10"/>
        <color indexed="8"/>
        <rFont val="Arial"/>
        <family val="2"/>
      </rPr>
      <t xml:space="preserve"> (np. młodzicy, kadeci, juniorzy albo początkujący, średniozaawansowana itp.)</t>
    </r>
  </si>
  <si>
    <r>
      <t xml:space="preserve">czas trwania jednej jednostki zajęć w minutach </t>
    </r>
    <r>
      <rPr>
        <sz val="10"/>
        <color indexed="8"/>
        <rFont val="Arial"/>
        <family val="2"/>
      </rPr>
      <t xml:space="preserve">(np. 45, 60, 90, 120 itp., jeśli ta sama grupa ma w jednym dniu więcej, a w drugim mniej minut - wpisać średnią) </t>
    </r>
  </si>
  <si>
    <t>Kategorie kosztu</t>
  </si>
  <si>
    <t>nr poz.</t>
  </si>
  <si>
    <r>
      <t xml:space="preserve">z wkładu  osobowego </t>
    </r>
    <r>
      <rPr>
        <sz val="8"/>
        <rFont val="Calibri"/>
        <family val="2"/>
      </rPr>
      <t>(wolontariat)</t>
    </r>
    <r>
      <rPr>
        <b/>
        <sz val="8"/>
        <rFont val="Calibri"/>
        <family val="2"/>
      </rPr>
      <t xml:space="preserve"> i rzeczowego</t>
    </r>
  </si>
  <si>
    <t xml:space="preserve"> Rodzaj kosztów  (należy uwzględnić wszystkie planowane koszty, w szczególności zakupu usług, zakupu rzeczy, wynagrodzeń) w zł</t>
  </si>
  <si>
    <t xml:space="preserve">Koszt jednostkowy </t>
  </si>
  <si>
    <t>razem ze względu na koszty jednostkowe</t>
  </si>
  <si>
    <t>kwota,  pokrywana z tytułu realizowania innego zadania/lub innego rodzaju kosztu w ramach tego samego zadania</t>
  </si>
  <si>
    <t>poniesiony ze środków pochodzących z dotacji</t>
  </si>
  <si>
    <t>Wartość całkowita faktury/rachunku</t>
  </si>
  <si>
    <r>
      <t xml:space="preserve">IV. Zestawienie faktur/rachunków (w zł) związanych z realizacją projektu </t>
    </r>
    <r>
      <rPr>
        <sz val="10"/>
        <rFont val="Calibri"/>
        <family val="2"/>
      </rPr>
      <t>(do sprawozdania nie załącza się oryginałów ani kopii faktur/rachunków)</t>
    </r>
  </si>
  <si>
    <t xml:space="preserve">A) Koszty merytoryczne </t>
  </si>
  <si>
    <t xml:space="preserve">B) Koszty obsługi projektu, w tym koszty administracyjne </t>
  </si>
  <si>
    <t>Koszty projektu ogółem:</t>
  </si>
  <si>
    <r>
      <t xml:space="preserve">z innych środków finansowych </t>
    </r>
    <r>
      <rPr>
        <sz val="9"/>
        <rFont val="Calibri"/>
        <family val="2"/>
      </rPr>
      <t>(składek członkowskich i innych źródeł finansowych)</t>
    </r>
  </si>
  <si>
    <r>
      <t xml:space="preserve">z innych środków finansowych </t>
    </r>
    <r>
      <rPr>
        <sz val="8"/>
        <rFont val="Calibri"/>
        <family val="2"/>
      </rPr>
      <t>(składek członkowskich i innych źródeł finansowych)</t>
    </r>
  </si>
  <si>
    <t xml:space="preserve">Data:     </t>
  </si>
  <si>
    <t>4) w zakresie związanym z otwartym konkursem ofert, w tym z gromadzeniem, przetwarzaniem i przekazywaniem danych osobowych, a także wprowadzaniem ich do systemów informatycznych, osoby, których dotyczą te dane, złożyły stosowne oświadczenia zgodnie z ustawą z dnia 29 sierpnia 1997 r. o ochronie danych osobowych</t>
  </si>
  <si>
    <r>
      <t xml:space="preserve">z wkładu  osobowego </t>
    </r>
    <r>
      <rPr>
        <sz val="9"/>
        <rFont val="Calibri"/>
        <family val="2"/>
      </rPr>
      <t>(wolontariat)</t>
    </r>
    <r>
      <rPr>
        <b/>
        <sz val="9"/>
        <rFont val="Calibri"/>
        <family val="2"/>
      </rPr>
      <t xml:space="preserve"> i rzeczowego</t>
    </r>
  </si>
  <si>
    <r>
      <t xml:space="preserve">kontrola poprawności </t>
    </r>
    <r>
      <rPr>
        <sz val="9"/>
        <rFont val="Calibri"/>
        <family val="2"/>
      </rPr>
      <t>(wypełniana tylko w aktywnym arkuszu excela)</t>
    </r>
  </si>
  <si>
    <t>Koszty obsługi projektu, w tym koszty administracyjne (w zł)</t>
  </si>
  <si>
    <t>Koszty merytoryczne (w zł)</t>
  </si>
  <si>
    <t xml:space="preserve">z otrzymanej dotacji </t>
  </si>
  <si>
    <t xml:space="preserve"> Koszty zgodnie z umową</t>
  </si>
  <si>
    <r>
      <rPr>
        <b/>
        <sz val="8"/>
        <rFont val="Calibri"/>
        <family val="2"/>
      </rPr>
      <t xml:space="preserve">kontrola poprawności nieprzekraczania kwot z dotacji </t>
    </r>
    <r>
      <rPr>
        <sz val="8"/>
        <rFont val="Calibri"/>
        <family val="2"/>
      </rPr>
      <t>(wypełniana tylko w aktywnym arkuszu excela)</t>
    </r>
  </si>
  <si>
    <t>Ogółem wszystkie koszty projektu:</t>
  </si>
  <si>
    <r>
      <t xml:space="preserve">b) numer telefonu </t>
    </r>
    <r>
      <rPr>
        <sz val="11"/>
        <rFont val="Calibri"/>
        <family val="2"/>
      </rPr>
      <t>(dodatkowy)</t>
    </r>
  </si>
  <si>
    <r>
      <t xml:space="preserve">d) adres elektroniczny </t>
    </r>
    <r>
      <rPr>
        <sz val="11"/>
        <rFont val="Calibri"/>
        <family val="2"/>
      </rPr>
      <t>(dodatkowy)</t>
    </r>
  </si>
  <si>
    <r>
      <t xml:space="preserve">7. Sposób reprezentacji </t>
    </r>
    <r>
      <rPr>
        <sz val="11"/>
        <color indexed="8"/>
        <rFont val="Calibri"/>
        <family val="2"/>
      </rPr>
      <t>(wyciąg z dokumentów rejestrowych* lub statutu*/regulaminu*)</t>
    </r>
  </si>
  <si>
    <t>planowany koszt uczestnictwa/organizacji zawodów (z projektu) w zł</t>
  </si>
  <si>
    <r>
      <t xml:space="preserve">Wkład osobowy </t>
    </r>
    <r>
      <rPr>
        <sz val="11"/>
        <color indexed="8"/>
        <rFont val="Calibri"/>
        <family val="2"/>
      </rPr>
      <t>(wolontariat)</t>
    </r>
    <r>
      <rPr>
        <b/>
        <sz val="11"/>
        <color indexed="8"/>
        <rFont val="Calibri"/>
        <family val="2"/>
      </rPr>
      <t xml:space="preserve">  i wkład rzeczowy ogółem </t>
    </r>
    <r>
      <rPr>
        <sz val="11"/>
        <color indexed="8"/>
        <rFont val="Calibri"/>
        <family val="2"/>
      </rPr>
      <t>(należy zsumować środki finansowe wymienione w pkt 3.1 i 3.2):</t>
    </r>
  </si>
  <si>
    <r>
      <t xml:space="preserve">Inne środki finansowe ogółem </t>
    </r>
    <r>
      <rPr>
        <sz val="11"/>
        <rFont val="Calibri"/>
        <family val="2"/>
      </rPr>
      <t>(należy zsumować środki finansowe wymienione w pkt 2.1–2.4):</t>
    </r>
  </si>
  <si>
    <t>arkusz porównawczy dodatkowy dla komisji</t>
  </si>
  <si>
    <t xml:space="preserve">cele z uchwały </t>
  </si>
  <si>
    <t xml:space="preserve">1)                      poprawienie warunków uprawiania sportu na terenie Miasta; </t>
  </si>
  <si>
    <t xml:space="preserve">2)                      zwiększenie możliwości dostępu do uprawiania sportu dla mieszkańców Miasta, w tym dzieci i młodzieży oraz osób, które z różnych względów mają ten dostęp ograniczony; </t>
  </si>
  <si>
    <t xml:space="preserve">3)                      kreowanie i promowanie pozytywnego wizerunku Miasta poprzez sprzyjanie współzawodnictwu sportowemu na wszelkich poziomach; </t>
  </si>
  <si>
    <t xml:space="preserve">4)                      pobudzanie kreatywności w zakresie upowszechniania sportu na terenie Miasta. </t>
  </si>
  <si>
    <t>liczba trenerów/osób prowadzących zajęcia których dokumentypowinny być załącznikami do wniosku w stosunku do liczby zaplanowanych w projekcie zajęć.</t>
  </si>
  <si>
    <t>stosunek kosztów finansowych obsługi administracyjno-finansowej projektu w stosunku do całkowitych kosztów projektu pomiędzy 20 a 25%</t>
  </si>
  <si>
    <t>stosunek kosztów finansowych obsługi administracyjno-finansowej projektu w stosunku do całkowitych kosztów projektu pomiędzy 15 a 20 %</t>
  </si>
  <si>
    <t>stosunek kosztów finansowych obsługi administracyjno-finansowej projektu w stosunku do całkowitych kosztów projektu poniżej 15%</t>
  </si>
  <si>
    <t>sprawdzenie lub liczba puntów</t>
  </si>
  <si>
    <t xml:space="preserve">wnioskowana kwota dotacji stanowi od włącznie lub powyżej 65% ale mniej niż 80% wydatków dotyczących projektu, </t>
  </si>
  <si>
    <t>wnioskowana kwota dotacji stanowi od włącznie lub powyżej 50% ale mniej niż 65% wydatków dotyczących projektu</t>
  </si>
  <si>
    <t>wnioskowana kwota dotacji stanowi od włącznie lub powyżej 35% ale mniej niż 50% wydatków dotyczących projektu</t>
  </si>
  <si>
    <t>wnioskowana kwota dotacji stanowi mniej niż 35% wydatków dotyczących projektu</t>
  </si>
  <si>
    <t>stosunek wnioskowanej kwoty dotacji do całkowitej kwoty wydatków dotyczących projektu wnioskowana kwota dotacji stanowi dokładnie 80% wydatków dotyczących projektu</t>
  </si>
  <si>
    <t>stosunek kosztów finansowych obsługi administracyjno-finansowej projektu w stosunku do całkowitych kosztów projektu stanowi równo 25%</t>
  </si>
  <si>
    <t>liczba uczestników danego projektu liczona w stosunku do liczby członków klubu</t>
  </si>
  <si>
    <t>całkowity koszt projektu w przeliczeniu na liczbę tygodni trwania projektu, liczbę uczestników projektu i tygodniową liczbę zajęć</t>
  </si>
  <si>
    <t>liczba tygodni trwania projektu</t>
  </si>
  <si>
    <t>liczba jednostek 45 min. W tygodniu</t>
  </si>
  <si>
    <t>Załącznik nr 1 do uchwały Nr XXXIX/360/2020 Rady Miasta z dnia 30 grudnia 2020 w sprawie określenia warunków i trybu finansowania rozwoju sportu przez Miasto Marki</t>
  </si>
  <si>
    <t>Załącznik nr 2 do uchwały Nr XXXIX/360/2020 Rady Miasta Marki
z dnia 30 grudnia 2020 r. w sprawie określenia warunków i trybu finansowania rozwoju sportu przez miasto Marki</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</si>
</sst>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00"/>
    <numFmt numFmtId="167" formatCode="#,##0.00\ _z_ł"/>
    <numFmt numFmtId="168" formatCode="000\-000\-00\-00"/>
    <numFmt numFmtId="169" formatCode="000\-000\-000"/>
    <numFmt numFmtId="170" formatCode="00\-0000\-0000\-0000\-0000\-0000\-0000"/>
    <numFmt numFmtId="171" formatCode="#,##0.00\ &quot;zł&quot;"/>
  </numFmts>
  <fonts count="95">
    <font>
      <sz val="11"/>
      <color theme="1"/>
      <name val="Calibri"/>
      <family val="2"/>
    </font>
    <font>
      <sz val="11"/>
      <color indexed="8"/>
      <name val="Calibri"/>
      <family val="2"/>
    </font>
    <font>
      <sz val="9"/>
      <color indexed="8"/>
      <name val="Calibri"/>
      <family val="2"/>
    </font>
    <font>
      <sz val="9"/>
      <name val="Calibri"/>
      <family val="2"/>
    </font>
    <font>
      <strike/>
      <sz val="9"/>
      <name val="Calibri"/>
      <family val="2"/>
    </font>
    <font>
      <strike/>
      <sz val="9"/>
      <color indexed="8"/>
      <name val="Calibri"/>
      <family val="2"/>
    </font>
    <font>
      <b/>
      <sz val="11"/>
      <name val="Calibri"/>
      <family val="2"/>
    </font>
    <font>
      <b/>
      <sz val="7"/>
      <name val="Times New Roman"/>
      <family val="1"/>
    </font>
    <font>
      <sz val="10"/>
      <name val="Arial"/>
      <family val="2"/>
    </font>
    <font>
      <b/>
      <sz val="10"/>
      <name val="Calibri"/>
      <family val="2"/>
    </font>
    <font>
      <b/>
      <sz val="11"/>
      <color indexed="8"/>
      <name val="Calibri"/>
      <family val="2"/>
    </font>
    <font>
      <sz val="8"/>
      <name val="Calibri"/>
      <family val="2"/>
    </font>
    <font>
      <b/>
      <sz val="9"/>
      <name val="Calibri"/>
      <family val="2"/>
    </font>
    <font>
      <sz val="11"/>
      <name val="Calibri"/>
      <family val="2"/>
    </font>
    <font>
      <i/>
      <sz val="9"/>
      <name val="Calibri"/>
      <family val="2"/>
    </font>
    <font>
      <sz val="10"/>
      <name val="Calibri"/>
      <family val="2"/>
    </font>
    <font>
      <b/>
      <sz val="8"/>
      <name val="Calibri"/>
      <family val="2"/>
    </font>
    <font>
      <sz val="11"/>
      <color indexed="8"/>
      <name val="Times New Roman"/>
      <family val="1"/>
    </font>
    <font>
      <sz val="7"/>
      <name val="Times New Roman"/>
      <family val="1"/>
    </font>
    <font>
      <b/>
      <u val="single"/>
      <sz val="10"/>
      <name val="Calibri"/>
      <family val="2"/>
    </font>
    <font>
      <i/>
      <sz val="11"/>
      <name val="Calibri"/>
      <family val="2"/>
    </font>
    <font>
      <sz val="10"/>
      <name val="Times New Roman"/>
      <family val="1"/>
    </font>
    <font>
      <sz val="10"/>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1"/>
      <color indexed="25"/>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0"/>
      <color indexed="8"/>
      <name val="Arial"/>
      <family val="2"/>
    </font>
    <font>
      <sz val="10"/>
      <color indexed="8"/>
      <name val="Calibri"/>
      <family val="2"/>
    </font>
    <font>
      <b/>
      <sz val="10"/>
      <color indexed="8"/>
      <name val="Calibri"/>
      <family val="2"/>
    </font>
    <font>
      <b/>
      <i/>
      <sz val="9"/>
      <color indexed="8"/>
      <name val="Calibri"/>
      <family val="2"/>
    </font>
    <font>
      <u val="single"/>
      <sz val="10"/>
      <color indexed="30"/>
      <name val="Calibri"/>
      <family val="2"/>
    </font>
    <font>
      <sz val="10"/>
      <color indexed="56"/>
      <name val="Calibri"/>
      <family val="2"/>
    </font>
    <font>
      <sz val="8"/>
      <color indexed="8"/>
      <name val="Calibri"/>
      <family val="2"/>
    </font>
    <font>
      <sz val="12"/>
      <color indexed="8"/>
      <name val="Calibri"/>
      <family val="2"/>
    </font>
    <font>
      <b/>
      <sz val="12"/>
      <color indexed="8"/>
      <name val="Calibri"/>
      <family val="2"/>
    </font>
    <font>
      <i/>
      <sz val="12"/>
      <color indexed="8"/>
      <name val="Calibri"/>
      <family val="2"/>
    </font>
    <font>
      <b/>
      <sz val="9"/>
      <color indexed="8"/>
      <name val="Calibri"/>
      <family val="2"/>
    </font>
    <font>
      <sz val="12"/>
      <color indexed="8"/>
      <name val="Times New Roman"/>
      <family val="1"/>
    </font>
    <font>
      <sz val="12"/>
      <name val="Calibri"/>
      <family val="2"/>
    </font>
    <font>
      <i/>
      <sz val="8"/>
      <color indexed="8"/>
      <name val="Calibri"/>
      <family val="2"/>
    </font>
    <font>
      <b/>
      <sz val="8"/>
      <color indexed="8"/>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0"/>
      <color theme="1"/>
      <name val="Arial"/>
      <family val="2"/>
    </font>
    <font>
      <sz val="10"/>
      <color theme="1"/>
      <name val="Calibri"/>
      <family val="2"/>
    </font>
    <font>
      <b/>
      <sz val="11"/>
      <color rgb="FF000000"/>
      <name val="Calibri"/>
      <family val="2"/>
    </font>
    <font>
      <b/>
      <sz val="10"/>
      <color theme="1"/>
      <name val="Calibri"/>
      <family val="2"/>
    </font>
    <font>
      <sz val="9"/>
      <color theme="1"/>
      <name val="Calibri"/>
      <family val="2"/>
    </font>
    <font>
      <sz val="9"/>
      <color rgb="FF000000"/>
      <name val="Calibri"/>
      <family val="2"/>
    </font>
    <font>
      <b/>
      <i/>
      <sz val="9"/>
      <color rgb="FF000000"/>
      <name val="Calibri"/>
      <family val="2"/>
    </font>
    <font>
      <u val="single"/>
      <sz val="10"/>
      <color theme="10"/>
      <name val="Calibri"/>
      <family val="2"/>
    </font>
    <font>
      <sz val="10"/>
      <color rgb="FF002060"/>
      <name val="Calibri"/>
      <family val="2"/>
    </font>
    <font>
      <sz val="10"/>
      <color rgb="FF000000"/>
      <name val="Calibri"/>
      <family val="2"/>
    </font>
    <font>
      <sz val="11"/>
      <color rgb="FF000000"/>
      <name val="Calibri"/>
      <family val="2"/>
    </font>
    <font>
      <sz val="8"/>
      <color theme="1"/>
      <name val="Calibri"/>
      <family val="2"/>
    </font>
    <font>
      <sz val="12"/>
      <color theme="1"/>
      <name val="Calibri"/>
      <family val="2"/>
    </font>
    <font>
      <b/>
      <sz val="12"/>
      <color theme="1"/>
      <name val="Calibri"/>
      <family val="2"/>
    </font>
    <font>
      <i/>
      <sz val="12"/>
      <color rgb="FF000000"/>
      <name val="Calibri"/>
      <family val="2"/>
    </font>
    <font>
      <b/>
      <sz val="9"/>
      <color theme="1"/>
      <name val="Calibri"/>
      <family val="2"/>
    </font>
    <font>
      <sz val="12"/>
      <color theme="1"/>
      <name val="Times New Roman"/>
      <family val="1"/>
    </font>
    <font>
      <i/>
      <sz val="8"/>
      <color rgb="FF000000"/>
      <name val="Calibri"/>
      <family val="2"/>
    </font>
    <font>
      <b/>
      <sz val="12"/>
      <color rgb="FF000000"/>
      <name val="Calibri"/>
      <family val="2"/>
    </font>
    <font>
      <b/>
      <sz val="9"/>
      <color rgb="FF000000"/>
      <name val="Calibri"/>
      <family val="2"/>
    </font>
    <font>
      <b/>
      <sz val="8"/>
      <color rgb="FF000000"/>
      <name val="Calibri"/>
      <family val="2"/>
    </font>
    <font>
      <b/>
      <sz val="10"/>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rgb="FFDDDDDD"/>
        <bgColor indexed="64"/>
      </patternFill>
    </fill>
    <fill>
      <patternFill patternType="solid">
        <fgColor rgb="FFFFFFFF"/>
        <bgColor indexed="64"/>
      </patternFill>
    </fill>
    <fill>
      <patternFill patternType="solid">
        <fgColor rgb="FF00B0F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color rgb="FF7F7F7F"/>
      </left>
      <right style="thin">
        <color rgb="FF7F7F7F"/>
      </right>
      <top/>
      <bottom style="thin">
        <color rgb="FF7F7F7F"/>
      </bottom>
    </border>
    <border>
      <left style="thin"/>
      <right style="thin"/>
      <top style="thin"/>
      <bottom/>
    </border>
    <border>
      <left style="thin"/>
      <right style="thin"/>
      <top/>
      <bottom/>
    </border>
    <border>
      <left style="thin"/>
      <right style="thin"/>
      <top/>
      <bottom style="thin"/>
    </border>
    <border>
      <left/>
      <right/>
      <top/>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9" fillId="0" borderId="0" applyNumberFormat="0" applyFill="0" applyBorder="0" applyAlignment="0" applyProtection="0"/>
    <xf numFmtId="0" fontId="60" fillId="0" borderId="3" applyNumberFormat="0" applyFill="0" applyAlignment="0" applyProtection="0"/>
    <xf numFmtId="0" fontId="61" fillId="29" borderId="4" applyNumberFormat="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30" borderId="0" applyNumberFormat="0" applyBorder="0" applyAlignment="0" applyProtection="0"/>
    <xf numFmtId="0" fontId="66" fillId="27" borderId="1" applyNumberFormat="0" applyAlignment="0" applyProtection="0"/>
    <xf numFmtId="0" fontId="67" fillId="0" borderId="0" applyNumberFormat="0" applyFill="0" applyBorder="0" applyAlignment="0" applyProtection="0"/>
    <xf numFmtId="9" fontId="0" fillId="0" borderId="0" applyFont="0" applyFill="0" applyBorder="0" applyAlignment="0" applyProtection="0"/>
    <xf numFmtId="0" fontId="68" fillId="0" borderId="8"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2" borderId="0" applyNumberFormat="0" applyBorder="0" applyAlignment="0" applyProtection="0"/>
  </cellStyleXfs>
  <cellXfs count="371">
    <xf numFmtId="0" fontId="0" fillId="0" borderId="0" xfId="0" applyFont="1" applyAlignment="1">
      <alignment/>
    </xf>
    <xf numFmtId="0" fontId="8" fillId="0" borderId="0" xfId="0" applyFont="1" applyAlignment="1">
      <alignment/>
    </xf>
    <xf numFmtId="0" fontId="66" fillId="0" borderId="1" xfId="52" applyFill="1" applyAlignment="1">
      <alignment wrapText="1"/>
    </xf>
    <xf numFmtId="0" fontId="6" fillId="33" borderId="10" xfId="52" applyFont="1" applyFill="1" applyBorder="1" applyAlignment="1">
      <alignment vertical="center" wrapText="1"/>
    </xf>
    <xf numFmtId="0" fontId="6" fillId="0" borderId="0" xfId="52" applyFont="1" applyFill="1" applyBorder="1" applyAlignment="1">
      <alignment vertical="center" wrapText="1"/>
    </xf>
    <xf numFmtId="0" fontId="0" fillId="0" borderId="0" xfId="0" applyAlignment="1">
      <alignment wrapText="1"/>
    </xf>
    <xf numFmtId="0" fontId="73" fillId="33" borderId="10" xfId="0" applyFont="1" applyFill="1" applyBorder="1" applyAlignment="1">
      <alignment wrapText="1"/>
    </xf>
    <xf numFmtId="0" fontId="0" fillId="0" borderId="0" xfId="0" applyAlignment="1">
      <alignment horizontal="center"/>
    </xf>
    <xf numFmtId="0" fontId="0" fillId="0" borderId="0" xfId="0" applyFont="1" applyAlignment="1" applyProtection="1">
      <alignment/>
      <protection hidden="1"/>
    </xf>
    <xf numFmtId="0" fontId="0" fillId="0" borderId="0" xfId="0" applyFont="1" applyAlignment="1" applyProtection="1">
      <alignment horizontal="center"/>
      <protection hidden="1"/>
    </xf>
    <xf numFmtId="0" fontId="74" fillId="0" borderId="0" xfId="0" applyFont="1" applyAlignment="1">
      <alignment/>
    </xf>
    <xf numFmtId="0" fontId="15" fillId="0" borderId="10" xfId="0" applyFont="1" applyBorder="1" applyAlignment="1" applyProtection="1">
      <alignment vertical="center" wrapText="1"/>
      <protection locked="0"/>
    </xf>
    <xf numFmtId="0" fontId="59" fillId="0" borderId="0" xfId="44" applyAlignment="1">
      <alignment horizontal="justify" vertical="center"/>
    </xf>
    <xf numFmtId="0" fontId="75" fillId="33" borderId="10" xfId="0" applyFont="1" applyFill="1" applyBorder="1" applyAlignment="1">
      <alignment vertical="center" wrapText="1"/>
    </xf>
    <xf numFmtId="0" fontId="0" fillId="15" borderId="0" xfId="0" applyFill="1" applyAlignment="1">
      <alignment/>
    </xf>
    <xf numFmtId="0" fontId="15" fillId="0" borderId="0" xfId="0" applyFont="1" applyBorder="1" applyAlignment="1">
      <alignment horizontal="center" vertical="center" wrapText="1"/>
    </xf>
    <xf numFmtId="171" fontId="6" fillId="0" borderId="10" xfId="0" applyNumberFormat="1" applyFont="1" applyFill="1" applyBorder="1" applyAlignment="1" applyProtection="1">
      <alignment horizontal="right" vertical="center" wrapText="1"/>
      <protection hidden="1"/>
    </xf>
    <xf numFmtId="0" fontId="68" fillId="33" borderId="10" xfId="0" applyFont="1" applyFill="1" applyBorder="1" applyAlignment="1">
      <alignment wrapText="1"/>
    </xf>
    <xf numFmtId="0" fontId="15" fillId="0" borderId="0" xfId="0" applyFont="1" applyBorder="1" applyAlignment="1">
      <alignment horizontal="right" vertical="center" wrapText="1"/>
    </xf>
    <xf numFmtId="0" fontId="11" fillId="0" borderId="0" xfId="0" applyFont="1" applyBorder="1" applyAlignment="1">
      <alignment horizontal="right" vertical="center" wrapText="1"/>
    </xf>
    <xf numFmtId="0" fontId="6" fillId="0" borderId="0"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left" vertical="center" wrapText="1"/>
      <protection hidden="1"/>
    </xf>
    <xf numFmtId="0" fontId="68" fillId="0" borderId="0" xfId="0" applyFont="1" applyAlignment="1">
      <alignment/>
    </xf>
    <xf numFmtId="0" fontId="6" fillId="0" borderId="0" xfId="52" applyFont="1" applyFill="1" applyBorder="1" applyAlignment="1">
      <alignment horizontal="center" vertical="center" wrapText="1"/>
    </xf>
    <xf numFmtId="0" fontId="6" fillId="0" borderId="0" xfId="0" applyFont="1" applyBorder="1" applyAlignment="1">
      <alignment vertical="center" wrapText="1"/>
    </xf>
    <xf numFmtId="0" fontId="76" fillId="0" borderId="0" xfId="0" applyFont="1" applyAlignment="1">
      <alignment/>
    </xf>
    <xf numFmtId="0" fontId="76" fillId="0" borderId="0" xfId="0" applyFont="1" applyAlignment="1">
      <alignment wrapText="1"/>
    </xf>
    <xf numFmtId="0" fontId="77" fillId="0" borderId="0" xfId="0" applyFont="1" applyAlignment="1">
      <alignment/>
    </xf>
    <xf numFmtId="0" fontId="77" fillId="0" borderId="0" xfId="0" applyFont="1" applyAlignment="1">
      <alignment wrapText="1"/>
    </xf>
    <xf numFmtId="0" fontId="12" fillId="33" borderId="10" xfId="0" applyFont="1" applyFill="1" applyBorder="1" applyAlignment="1" applyProtection="1">
      <alignment vertical="center" wrapText="1"/>
      <protection hidden="1"/>
    </xf>
    <xf numFmtId="0" fontId="12" fillId="33" borderId="10" xfId="44"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75" fillId="0" borderId="10" xfId="0" applyFont="1" applyFill="1" applyBorder="1" applyAlignment="1">
      <alignment vertical="center" wrapText="1"/>
    </xf>
    <xf numFmtId="0" fontId="75" fillId="33" borderId="11" xfId="0" applyFont="1" applyFill="1" applyBorder="1" applyAlignment="1">
      <alignment horizontal="center" vertical="center" wrapText="1"/>
    </xf>
    <xf numFmtId="0" fontId="78" fillId="0" borderId="0" xfId="0" applyFont="1" applyBorder="1" applyAlignment="1">
      <alignment horizontal="left" vertical="center" wrapText="1"/>
    </xf>
    <xf numFmtId="0" fontId="79" fillId="0" borderId="0" xfId="0" applyFont="1" applyBorder="1" applyAlignment="1">
      <alignment horizontal="right" vertical="center" wrapText="1"/>
    </xf>
    <xf numFmtId="0" fontId="75" fillId="33" borderId="10" xfId="0" applyFont="1" applyFill="1" applyBorder="1" applyAlignment="1">
      <alignment horizontal="center" vertical="center"/>
    </xf>
    <xf numFmtId="167" fontId="15" fillId="0" borderId="10" xfId="0" applyNumberFormat="1" applyFont="1" applyBorder="1" applyAlignment="1" applyProtection="1">
      <alignment horizontal="center" vertical="center" wrapText="1"/>
      <protection locked="0"/>
    </xf>
    <xf numFmtId="0" fontId="0" fillId="0" borderId="0" xfId="0" applyFont="1" applyAlignment="1" applyProtection="1">
      <alignment horizontal="center" vertical="center"/>
      <protection hidden="1"/>
    </xf>
    <xf numFmtId="0" fontId="6" fillId="33" borderId="10" xfId="52" applyFont="1" applyFill="1" applyBorder="1" applyAlignment="1">
      <alignment horizontal="left" vertical="center" wrapText="1"/>
    </xf>
    <xf numFmtId="0" fontId="6" fillId="33" borderId="10" xfId="52" applyFont="1" applyFill="1" applyBorder="1" applyAlignment="1">
      <alignment horizontal="center" vertical="center" wrapText="1"/>
    </xf>
    <xf numFmtId="0" fontId="0" fillId="0" borderId="0" xfId="0" applyFont="1" applyAlignment="1">
      <alignment/>
    </xf>
    <xf numFmtId="0" fontId="80" fillId="0" borderId="0" xfId="44" applyFont="1" applyAlignment="1">
      <alignment horizontal="justify" vertical="center"/>
    </xf>
    <xf numFmtId="0" fontId="81" fillId="34" borderId="10" xfId="0" applyFont="1" applyFill="1" applyBorder="1" applyAlignment="1">
      <alignment horizontal="center"/>
    </xf>
    <xf numFmtId="0" fontId="82" fillId="0" borderId="10" xfId="0" applyFont="1" applyBorder="1" applyAlignment="1" applyProtection="1">
      <alignment horizontal="left" vertical="center" wrapText="1"/>
      <protection locked="0"/>
    </xf>
    <xf numFmtId="14" fontId="82" fillId="0" borderId="10" xfId="0" applyNumberFormat="1" applyFont="1" applyBorder="1" applyAlignment="1" applyProtection="1">
      <alignment vertical="center" wrapText="1"/>
      <protection locked="0"/>
    </xf>
    <xf numFmtId="0" fontId="82" fillId="0" borderId="10" xfId="0" applyFont="1" applyBorder="1" applyAlignment="1" applyProtection="1">
      <alignment vertical="center" wrapText="1"/>
      <protection locked="0"/>
    </xf>
    <xf numFmtId="167" fontId="82" fillId="0" borderId="10" xfId="0" applyNumberFormat="1" applyFont="1" applyBorder="1" applyAlignment="1" applyProtection="1">
      <alignment horizontal="right" vertical="center" wrapText="1"/>
      <protection locked="0"/>
    </xf>
    <xf numFmtId="14" fontId="82" fillId="0" borderId="10" xfId="0" applyNumberFormat="1" applyFont="1" applyBorder="1" applyAlignment="1" applyProtection="1">
      <alignment horizontal="left" vertical="center" wrapText="1"/>
      <protection locked="0"/>
    </xf>
    <xf numFmtId="16" fontId="82" fillId="0" borderId="10" xfId="0" applyNumberFormat="1" applyFont="1" applyBorder="1" applyAlignment="1" applyProtection="1">
      <alignment horizontal="left" vertical="center" wrapText="1"/>
      <protection locked="0"/>
    </xf>
    <xf numFmtId="0" fontId="66" fillId="0" borderId="0" xfId="52" applyFill="1" applyBorder="1" applyAlignment="1">
      <alignment wrapText="1"/>
    </xf>
    <xf numFmtId="0" fontId="13" fillId="33" borderId="10" xfId="52" applyFont="1" applyFill="1" applyBorder="1" applyAlignment="1">
      <alignment horizontal="left" vertical="center" wrapText="1"/>
    </xf>
    <xf numFmtId="0" fontId="13" fillId="33" borderId="10" xfId="44" applyFont="1" applyFill="1" applyBorder="1" applyAlignment="1" applyProtection="1">
      <alignment vertical="center" wrapText="1"/>
      <protection hidden="1"/>
    </xf>
    <xf numFmtId="0" fontId="0" fillId="0" borderId="0" xfId="0" applyFont="1" applyFill="1" applyBorder="1" applyAlignment="1">
      <alignment vertical="center" wrapText="1"/>
    </xf>
    <xf numFmtId="0" fontId="0" fillId="0" borderId="0" xfId="0" applyFont="1" applyAlignment="1">
      <alignment wrapText="1"/>
    </xf>
    <xf numFmtId="0" fontId="0" fillId="0" borderId="0" xfId="0" applyFont="1" applyBorder="1" applyAlignment="1">
      <alignment wrapText="1"/>
    </xf>
    <xf numFmtId="0" fontId="0" fillId="0" borderId="0" xfId="0" applyFont="1" applyBorder="1" applyAlignment="1">
      <alignment horizontal="justify" vertical="center" wrapText="1"/>
    </xf>
    <xf numFmtId="0" fontId="83" fillId="0" borderId="10" xfId="0" applyFont="1" applyFill="1" applyBorder="1" applyAlignment="1" applyProtection="1">
      <alignment horizontal="center" vertical="center"/>
      <protection locked="0"/>
    </xf>
    <xf numFmtId="166" fontId="82" fillId="0" borderId="10" xfId="0" applyNumberFormat="1" applyFont="1" applyFill="1" applyBorder="1" applyAlignment="1" applyProtection="1">
      <alignment horizontal="center" vertical="center"/>
      <protection locked="0"/>
    </xf>
    <xf numFmtId="14" fontId="13" fillId="0" borderId="10" xfId="52" applyNumberFormat="1" applyFont="1" applyFill="1" applyBorder="1" applyAlignment="1" applyProtection="1">
      <alignment horizontal="center" vertical="center" wrapText="1"/>
      <protection locked="0"/>
    </xf>
    <xf numFmtId="167" fontId="0" fillId="0" borderId="10" xfId="39" applyNumberFormat="1" applyFont="1" applyFill="1" applyBorder="1" applyAlignment="1" applyProtection="1">
      <alignment horizontal="center" vertical="center" wrapText="1"/>
      <protection hidden="1"/>
    </xf>
    <xf numFmtId="10" fontId="0" fillId="0" borderId="10" xfId="39" applyNumberFormat="1" applyFont="1" applyFill="1" applyBorder="1" applyAlignment="1" applyProtection="1">
      <alignment horizontal="center" vertical="center" wrapText="1"/>
      <protection hidden="1"/>
    </xf>
    <xf numFmtId="0" fontId="6" fillId="33" borderId="10" xfId="0" applyFont="1" applyFill="1" applyBorder="1" applyAlignment="1">
      <alignment vertical="center" wrapText="1"/>
    </xf>
    <xf numFmtId="1" fontId="0" fillId="0" borderId="10" xfId="39" applyNumberFormat="1" applyFont="1" applyFill="1" applyBorder="1" applyAlignment="1" applyProtection="1">
      <alignment horizontal="center" vertical="center" wrapText="1"/>
      <protection hidden="1"/>
    </xf>
    <xf numFmtId="1" fontId="0" fillId="0" borderId="10" xfId="39" applyNumberFormat="1" applyFont="1" applyFill="1" applyBorder="1" applyAlignment="1" applyProtection="1">
      <alignment horizontal="center" vertical="center" wrapText="1"/>
      <protection locked="0"/>
    </xf>
    <xf numFmtId="168" fontId="13" fillId="0" borderId="10" xfId="52" applyNumberFormat="1" applyFont="1" applyFill="1" applyBorder="1" applyAlignment="1" applyProtection="1">
      <alignment horizontal="center" vertical="center" wrapText="1"/>
      <protection locked="0"/>
    </xf>
    <xf numFmtId="1" fontId="13" fillId="0" borderId="10" xfId="52" applyNumberFormat="1" applyFont="1" applyFill="1" applyBorder="1" applyAlignment="1" applyProtection="1">
      <alignment horizontal="center" vertical="center" wrapText="1"/>
      <protection locked="0"/>
    </xf>
    <xf numFmtId="169" fontId="13" fillId="0" borderId="10" xfId="52" applyNumberFormat="1" applyFont="1" applyFill="1" applyBorder="1" applyAlignment="1" applyProtection="1">
      <alignment vertical="center" wrapText="1"/>
      <protection locked="0"/>
    </xf>
    <xf numFmtId="49" fontId="13" fillId="0" borderId="10" xfId="52" applyNumberFormat="1" applyFont="1" applyFill="1" applyBorder="1" applyAlignment="1" applyProtection="1">
      <alignment horizontal="center" vertical="center" wrapText="1"/>
      <protection locked="0"/>
    </xf>
    <xf numFmtId="49" fontId="59" fillId="0" borderId="10" xfId="44" applyNumberFormat="1" applyFill="1" applyBorder="1" applyAlignment="1" applyProtection="1">
      <alignment horizontal="center" vertical="center" wrapText="1"/>
      <protection locked="0"/>
    </xf>
    <xf numFmtId="49" fontId="83" fillId="0" borderId="10" xfId="0" applyNumberFormat="1" applyFont="1" applyBorder="1" applyAlignment="1" applyProtection="1">
      <alignment horizontal="center" vertical="center" wrapText="1"/>
      <protection locked="0"/>
    </xf>
    <xf numFmtId="0" fontId="59" fillId="0" borderId="10" xfId="44" applyFill="1" applyBorder="1" applyAlignment="1" applyProtection="1">
      <alignment horizontal="center" vertical="center" wrapText="1"/>
      <protection locked="0"/>
    </xf>
    <xf numFmtId="167" fontId="13" fillId="0" borderId="10" xfId="52" applyNumberFormat="1" applyFont="1" applyFill="1" applyBorder="1" applyAlignment="1" applyProtection="1">
      <alignment horizontal="center" vertical="center" wrapText="1"/>
      <protection locked="0"/>
    </xf>
    <xf numFmtId="166" fontId="83" fillId="0" borderId="10" xfId="0" applyNumberFormat="1"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3" fillId="35" borderId="10" xfId="0" applyFont="1" applyFill="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84" fillId="0" borderId="0" xfId="0" applyFont="1" applyBorder="1" applyAlignment="1">
      <alignment vertical="center" wrapText="1"/>
    </xf>
    <xf numFmtId="0" fontId="15" fillId="0" borderId="0" xfId="0" applyFont="1" applyBorder="1" applyAlignment="1">
      <alignment vertical="center" wrapText="1"/>
    </xf>
    <xf numFmtId="171" fontId="6" fillId="0" borderId="10" xfId="0" applyNumberFormat="1" applyFont="1" applyBorder="1" applyAlignment="1" applyProtection="1">
      <alignment horizontal="right" vertical="center" wrapText="1"/>
      <protection hidden="1"/>
    </xf>
    <xf numFmtId="0" fontId="0" fillId="0" borderId="0" xfId="0" applyAlignment="1" applyProtection="1">
      <alignment/>
      <protection locked="0"/>
    </xf>
    <xf numFmtId="14" fontId="83" fillId="0" borderId="10" xfId="0" applyNumberFormat="1" applyFont="1" applyFill="1" applyBorder="1" applyAlignment="1" applyProtection="1">
      <alignment horizontal="center" vertical="center" wrapText="1"/>
      <protection locked="0"/>
    </xf>
    <xf numFmtId="0" fontId="83" fillId="0" borderId="10" xfId="0" applyFont="1" applyFill="1" applyBorder="1" applyAlignment="1" applyProtection="1">
      <alignment horizontal="center" vertical="center" wrapText="1"/>
      <protection locked="0"/>
    </xf>
    <xf numFmtId="0" fontId="75" fillId="0" borderId="10" xfId="0" applyFont="1" applyFill="1" applyBorder="1" applyAlignment="1" applyProtection="1">
      <alignment vertical="center" wrapText="1"/>
      <protection hidden="1"/>
    </xf>
    <xf numFmtId="0" fontId="75" fillId="0" borderId="10" xfId="0" applyFont="1" applyFill="1" applyBorder="1" applyAlignment="1" applyProtection="1">
      <alignment horizontal="center" vertical="center" wrapText="1"/>
      <protection hidden="1"/>
    </xf>
    <xf numFmtId="0" fontId="75" fillId="0" borderId="10" xfId="0" applyFont="1" applyFill="1" applyBorder="1" applyAlignment="1" applyProtection="1">
      <alignment vertical="center" wrapText="1"/>
      <protection locked="0"/>
    </xf>
    <xf numFmtId="0" fontId="0" fillId="33" borderId="10" xfId="0" applyFont="1" applyFill="1" applyBorder="1" applyAlignment="1">
      <alignment vertical="center" wrapText="1"/>
    </xf>
    <xf numFmtId="0" fontId="6" fillId="0" borderId="0" xfId="0" applyFont="1" applyFill="1" applyBorder="1" applyAlignment="1" applyProtection="1">
      <alignment horizontal="left" vertical="center" wrapText="1"/>
      <protection hidden="1"/>
    </xf>
    <xf numFmtId="10" fontId="6" fillId="0" borderId="0" xfId="0" applyNumberFormat="1" applyFont="1" applyFill="1" applyBorder="1" applyAlignment="1" applyProtection="1">
      <alignment horizontal="center" vertical="center" wrapText="1"/>
      <protection hidden="1"/>
    </xf>
    <xf numFmtId="0" fontId="0" fillId="0" borderId="0" xfId="0" applyFont="1" applyFill="1" applyAlignment="1" applyProtection="1">
      <alignment/>
      <protection hidden="1"/>
    </xf>
    <xf numFmtId="171" fontId="6" fillId="0" borderId="10" xfId="0" applyNumberFormat="1" applyFont="1" applyFill="1" applyBorder="1" applyAlignment="1" applyProtection="1">
      <alignment horizontal="center" vertical="center" wrapText="1"/>
      <protection hidden="1"/>
    </xf>
    <xf numFmtId="171" fontId="6" fillId="33" borderId="10" xfId="0" applyNumberFormat="1" applyFont="1" applyFill="1" applyBorder="1" applyAlignment="1" applyProtection="1">
      <alignment horizontal="center" vertical="center" wrapText="1"/>
      <protection hidden="1"/>
    </xf>
    <xf numFmtId="171" fontId="6" fillId="33" borderId="10" xfId="0" applyNumberFormat="1" applyFont="1" applyFill="1" applyBorder="1" applyAlignment="1" applyProtection="1">
      <alignment horizontal="center" vertical="center" wrapText="1"/>
      <protection locked="0"/>
    </xf>
    <xf numFmtId="171" fontId="13" fillId="0" borderId="10" xfId="0" applyNumberFormat="1" applyFont="1" applyBorder="1" applyAlignment="1" applyProtection="1">
      <alignment horizontal="center" vertical="center" wrapText="1"/>
      <protection locked="0"/>
    </xf>
    <xf numFmtId="0" fontId="68" fillId="33" borderId="10" xfId="0" applyFont="1" applyFill="1" applyBorder="1" applyAlignment="1">
      <alignment vertical="center" wrapText="1"/>
    </xf>
    <xf numFmtId="0" fontId="82" fillId="0" borderId="10" xfId="0" applyFont="1" applyBorder="1" applyAlignment="1" applyProtection="1">
      <alignment horizontal="center" vertical="center" wrapText="1"/>
      <protection locked="0"/>
    </xf>
    <xf numFmtId="0" fontId="12" fillId="33" borderId="10" xfId="0" applyFont="1" applyFill="1" applyBorder="1" applyAlignment="1">
      <alignment vertical="center" wrapText="1"/>
    </xf>
    <xf numFmtId="0" fontId="68" fillId="0" borderId="0" xfId="0" applyFont="1" applyAlignment="1">
      <alignment wrapText="1"/>
    </xf>
    <xf numFmtId="167" fontId="15" fillId="0" borderId="10" xfId="0" applyNumberFormat="1" applyFont="1" applyFill="1" applyBorder="1" applyAlignment="1" applyProtection="1">
      <alignment vertical="center" wrapText="1"/>
      <protection hidden="1"/>
    </xf>
    <xf numFmtId="167" fontId="9" fillId="0" borderId="10" xfId="0" applyNumberFormat="1" applyFont="1" applyFill="1" applyBorder="1" applyAlignment="1" applyProtection="1">
      <alignment vertical="center" wrapText="1"/>
      <protection hidden="1"/>
    </xf>
    <xf numFmtId="0" fontId="85" fillId="0" borderId="0" xfId="0" applyFont="1" applyAlignment="1">
      <alignment/>
    </xf>
    <xf numFmtId="10" fontId="6" fillId="0" borderId="10" xfId="0" applyNumberFormat="1" applyFont="1" applyFill="1" applyBorder="1" applyAlignment="1" applyProtection="1">
      <alignment horizontal="center" vertical="center" wrapText="1"/>
      <protection hidden="1"/>
    </xf>
    <xf numFmtId="171" fontId="13" fillId="0" borderId="10" xfId="0" applyNumberFormat="1" applyFont="1" applyFill="1" applyBorder="1" applyAlignment="1" applyProtection="1">
      <alignment horizontal="center" vertical="center" wrapText="1"/>
      <protection locked="0"/>
    </xf>
    <xf numFmtId="0" fontId="0" fillId="35" borderId="10" xfId="0" applyFont="1" applyFill="1" applyBorder="1" applyAlignment="1" applyProtection="1">
      <alignment vertical="center" wrapText="1"/>
      <protection locked="0"/>
    </xf>
    <xf numFmtId="0" fontId="0" fillId="0" borderId="10" xfId="0" applyFont="1" applyFill="1" applyBorder="1" applyAlignment="1" applyProtection="1">
      <alignment vertical="center" wrapText="1"/>
      <protection locked="0"/>
    </xf>
    <xf numFmtId="0" fontId="0" fillId="0" borderId="0" xfId="0" applyFont="1" applyBorder="1" applyAlignment="1">
      <alignment horizontal="right" vertical="center" wrapText="1"/>
    </xf>
    <xf numFmtId="0" fontId="74" fillId="0" borderId="0" xfId="0" applyFont="1" applyBorder="1" applyAlignment="1">
      <alignment vertical="center" wrapText="1"/>
    </xf>
    <xf numFmtId="0" fontId="74" fillId="0" borderId="0" xfId="0" applyFont="1" applyBorder="1" applyAlignment="1">
      <alignment horizontal="left" vertical="center" wrapText="1"/>
    </xf>
    <xf numFmtId="0" fontId="77" fillId="0" borderId="0" xfId="0" applyFont="1" applyBorder="1" applyAlignment="1">
      <alignment horizontal="right" vertical="center" wrapText="1"/>
    </xf>
    <xf numFmtId="0" fontId="68" fillId="0" borderId="0" xfId="0" applyFont="1" applyBorder="1" applyAlignment="1">
      <alignment horizontal="justify" vertical="center" wrapText="1"/>
    </xf>
    <xf numFmtId="0" fontId="0" fillId="0" borderId="10" xfId="0" applyFont="1" applyFill="1" applyBorder="1" applyAlignment="1" applyProtection="1">
      <alignment horizontal="center" vertical="center" wrapText="1"/>
      <protection locked="0"/>
    </xf>
    <xf numFmtId="1" fontId="0" fillId="0" borderId="10" xfId="0" applyNumberFormat="1" applyFont="1" applyBorder="1" applyAlignment="1" applyProtection="1">
      <alignment horizontal="center" vertical="center" wrapText="1"/>
      <protection locked="0"/>
    </xf>
    <xf numFmtId="167" fontId="15" fillId="33" borderId="10" xfId="0" applyNumberFormat="1" applyFont="1" applyFill="1" applyBorder="1" applyAlignment="1" applyProtection="1">
      <alignment vertical="center" wrapText="1"/>
      <protection hidden="1"/>
    </xf>
    <xf numFmtId="167" fontId="9" fillId="33" borderId="10" xfId="0" applyNumberFormat="1" applyFont="1" applyFill="1" applyBorder="1" applyAlignment="1" applyProtection="1">
      <alignment vertical="center" wrapText="1"/>
      <protection hidden="1"/>
    </xf>
    <xf numFmtId="0" fontId="86" fillId="5" borderId="10" xfId="0" applyFont="1" applyFill="1" applyBorder="1" applyAlignment="1" applyProtection="1">
      <alignment horizontal="center" vertical="center" wrapText="1"/>
      <protection/>
    </xf>
    <xf numFmtId="0" fontId="0" fillId="5" borderId="10" xfId="0" applyFill="1" applyBorder="1" applyAlignment="1" applyProtection="1">
      <alignment wrapText="1"/>
      <protection/>
    </xf>
    <xf numFmtId="0" fontId="83" fillId="5" borderId="10" xfId="0" applyFont="1" applyFill="1" applyBorder="1" applyAlignment="1" applyProtection="1">
      <alignment vertical="center" wrapText="1"/>
      <protection/>
    </xf>
    <xf numFmtId="171" fontId="0" fillId="0" borderId="10" xfId="39" applyNumberFormat="1" applyFont="1" applyFill="1" applyBorder="1" applyAlignment="1" applyProtection="1">
      <alignment horizontal="center" vertical="center" wrapText="1"/>
      <protection locked="0"/>
    </xf>
    <xf numFmtId="0" fontId="13" fillId="0" borderId="11" xfId="0" applyNumberFormat="1" applyFont="1" applyBorder="1" applyAlignment="1" applyProtection="1">
      <alignment horizontal="center" vertical="center" wrapText="1"/>
      <protection locked="0"/>
    </xf>
    <xf numFmtId="0" fontId="83" fillId="0" borderId="10" xfId="0" applyFont="1" applyFill="1" applyBorder="1" applyAlignment="1" applyProtection="1">
      <alignment vertical="center" wrapText="1"/>
      <protection/>
    </xf>
    <xf numFmtId="0" fontId="83" fillId="0" borderId="10" xfId="0" applyFont="1" applyFill="1" applyBorder="1" applyAlignment="1" applyProtection="1">
      <alignment vertical="center" wrapText="1"/>
      <protection locked="0"/>
    </xf>
    <xf numFmtId="0" fontId="66" fillId="0" borderId="12" xfId="52" applyFill="1" applyBorder="1" applyAlignment="1">
      <alignment wrapText="1"/>
    </xf>
    <xf numFmtId="4" fontId="85" fillId="0" borderId="0" xfId="0" applyNumberFormat="1" applyFont="1" applyAlignment="1">
      <alignment/>
    </xf>
    <xf numFmtId="0" fontId="0" fillId="0" borderId="10" xfId="0" applyBorder="1" applyAlignment="1">
      <alignment wrapText="1"/>
    </xf>
    <xf numFmtId="0" fontId="79" fillId="0" borderId="0" xfId="0" applyFont="1" applyBorder="1" applyAlignment="1">
      <alignment horizontal="right" vertical="center" wrapText="1"/>
    </xf>
    <xf numFmtId="0" fontId="82" fillId="0" borderId="10" xfId="0" applyFont="1" applyBorder="1" applyAlignment="1" applyProtection="1">
      <alignment horizontal="center" vertical="center"/>
      <protection locked="0"/>
    </xf>
    <xf numFmtId="0" fontId="87" fillId="0" borderId="0" xfId="0" applyFont="1" applyBorder="1" applyAlignment="1">
      <alignment vertical="center" wrapText="1"/>
    </xf>
    <xf numFmtId="0" fontId="12" fillId="33" borderId="10" xfId="0" applyFont="1" applyFill="1" applyBorder="1" applyAlignment="1" applyProtection="1">
      <alignment horizontal="center" vertical="center" wrapText="1"/>
      <protection hidden="1"/>
    </xf>
    <xf numFmtId="0" fontId="16" fillId="33" borderId="10" xfId="44" applyFont="1" applyFill="1" applyBorder="1" applyAlignment="1">
      <alignment horizontal="center" vertical="center" wrapText="1"/>
    </xf>
    <xf numFmtId="0" fontId="12" fillId="33" borderId="10" xfId="44" applyFont="1" applyFill="1" applyBorder="1" applyAlignment="1" applyProtection="1">
      <alignment horizontal="center" vertical="center" wrapText="1"/>
      <protection hidden="1"/>
    </xf>
    <xf numFmtId="167" fontId="12" fillId="33" borderId="10" xfId="0" applyNumberFormat="1" applyFont="1" applyFill="1" applyBorder="1" applyAlignment="1" applyProtection="1">
      <alignment horizontal="left" vertical="top" wrapText="1"/>
      <protection/>
    </xf>
    <xf numFmtId="0" fontId="77" fillId="0" borderId="0" xfId="0" applyFont="1" applyBorder="1" applyAlignment="1">
      <alignment horizontal="left" vertical="center" wrapText="1" indent="68"/>
    </xf>
    <xf numFmtId="0" fontId="3" fillId="33" borderId="10" xfId="0" applyFont="1" applyFill="1" applyBorder="1" applyAlignment="1">
      <alignment vertical="center" wrapText="1"/>
    </xf>
    <xf numFmtId="0" fontId="3" fillId="33" borderId="10" xfId="0" applyFont="1" applyFill="1" applyBorder="1" applyAlignment="1" applyProtection="1">
      <alignment horizontal="center" vertical="center" wrapText="1"/>
      <protection hidden="1"/>
    </xf>
    <xf numFmtId="4" fontId="12" fillId="0" borderId="10" xfId="0" applyNumberFormat="1" applyFont="1" applyFill="1" applyBorder="1" applyAlignment="1" applyProtection="1">
      <alignment vertical="center" wrapText="1"/>
      <protection hidden="1"/>
    </xf>
    <xf numFmtId="4" fontId="12" fillId="33" borderId="10" xfId="0" applyNumberFormat="1" applyFont="1" applyFill="1" applyBorder="1" applyAlignment="1" applyProtection="1">
      <alignment horizontal="center" vertical="center" wrapText="1"/>
      <protection hidden="1"/>
    </xf>
    <xf numFmtId="167" fontId="3" fillId="0" borderId="10" xfId="51" applyNumberFormat="1" applyFont="1" applyFill="1" applyBorder="1" applyAlignment="1" applyProtection="1">
      <alignment vertical="center" wrapText="1"/>
      <protection hidden="1"/>
    </xf>
    <xf numFmtId="167" fontId="3" fillId="30" borderId="10" xfId="51" applyNumberFormat="1" applyFont="1" applyBorder="1" applyAlignment="1" applyProtection="1">
      <alignment vertical="center" wrapText="1"/>
      <protection hidden="1"/>
    </xf>
    <xf numFmtId="167" fontId="3" fillId="33" borderId="10" xfId="51" applyNumberFormat="1" applyFont="1" applyFill="1" applyBorder="1" applyAlignment="1" applyProtection="1">
      <alignment horizontal="center" vertical="center" wrapText="1"/>
      <protection hidden="1"/>
    </xf>
    <xf numFmtId="167" fontId="12" fillId="0" borderId="10" xfId="51" applyNumberFormat="1" applyFont="1" applyFill="1" applyBorder="1" applyAlignment="1" applyProtection="1">
      <alignment vertical="center" wrapText="1"/>
      <protection hidden="1"/>
    </xf>
    <xf numFmtId="167" fontId="12" fillId="33" borderId="10" xfId="51" applyNumberFormat="1" applyFont="1" applyFill="1" applyBorder="1" applyAlignment="1" applyProtection="1">
      <alignment horizontal="center" vertical="center" wrapText="1"/>
      <protection hidden="1"/>
    </xf>
    <xf numFmtId="0" fontId="77" fillId="0" borderId="0" xfId="0" applyFont="1" applyAlignment="1">
      <alignment/>
    </xf>
    <xf numFmtId="0" fontId="12" fillId="0" borderId="0" xfId="0" applyFont="1" applyAlignment="1">
      <alignment/>
    </xf>
    <xf numFmtId="0" fontId="88" fillId="0" borderId="0" xfId="0" applyFont="1" applyAlignment="1">
      <alignment/>
    </xf>
    <xf numFmtId="0" fontId="77" fillId="0" borderId="0" xfId="0" applyFont="1" applyAlignment="1" applyProtection="1">
      <alignment horizontal="center" wrapText="1"/>
      <protection hidden="1"/>
    </xf>
    <xf numFmtId="0" fontId="16" fillId="33" borderId="13" xfId="0" applyFont="1" applyFill="1" applyBorder="1" applyAlignment="1" applyProtection="1">
      <alignment vertical="top" wrapText="1"/>
      <protection hidden="1"/>
    </xf>
    <xf numFmtId="0" fontId="16" fillId="33" borderId="10" xfId="0" applyFont="1" applyFill="1" applyBorder="1" applyAlignment="1" applyProtection="1">
      <alignment vertical="center" wrapText="1"/>
      <protection hidden="1"/>
    </xf>
    <xf numFmtId="0" fontId="11" fillId="33" borderId="10" xfId="0" applyFont="1" applyFill="1" applyBorder="1" applyAlignment="1" applyProtection="1">
      <alignment vertical="center" wrapText="1"/>
      <protection hidden="1"/>
    </xf>
    <xf numFmtId="0" fontId="11" fillId="0" borderId="10" xfId="51" applyFont="1" applyFill="1" applyBorder="1" applyAlignment="1" applyProtection="1">
      <alignment horizontal="left" vertical="center" wrapText="1"/>
      <protection hidden="1"/>
    </xf>
    <xf numFmtId="167" fontId="11" fillId="0" borderId="10" xfId="51" applyNumberFormat="1" applyFont="1" applyFill="1" applyBorder="1" applyAlignment="1" applyProtection="1">
      <alignment vertical="center" wrapText="1"/>
      <protection hidden="1"/>
    </xf>
    <xf numFmtId="167" fontId="11" fillId="0" borderId="10" xfId="51" applyNumberFormat="1" applyFont="1" applyFill="1" applyBorder="1" applyAlignment="1" applyProtection="1">
      <alignment horizontal="right" vertical="center" wrapText="1"/>
      <protection hidden="1"/>
    </xf>
    <xf numFmtId="167" fontId="11" fillId="0" borderId="10" xfId="0" applyNumberFormat="1" applyFont="1" applyBorder="1" applyAlignment="1" applyProtection="1">
      <alignment vertical="center" wrapText="1"/>
      <protection locked="0"/>
    </xf>
    <xf numFmtId="167" fontId="16" fillId="0" borderId="10" xfId="51" applyNumberFormat="1" applyFont="1" applyFill="1" applyBorder="1" applyAlignment="1" applyProtection="1">
      <alignment vertical="center" wrapText="1"/>
      <protection hidden="1"/>
    </xf>
    <xf numFmtId="0" fontId="16" fillId="33" borderId="10" xfId="0" applyFont="1" applyFill="1" applyBorder="1" applyAlignment="1" applyProtection="1">
      <alignment vertical="top" wrapText="1"/>
      <protection hidden="1"/>
    </xf>
    <xf numFmtId="167" fontId="11" fillId="0" borderId="10" xfId="0" applyNumberFormat="1" applyFont="1" applyFill="1" applyBorder="1" applyAlignment="1" applyProtection="1">
      <alignment vertical="center" wrapText="1"/>
      <protection locked="0"/>
    </xf>
    <xf numFmtId="167" fontId="16" fillId="0" borderId="10" xfId="51" applyNumberFormat="1" applyFont="1" applyFill="1" applyBorder="1" applyAlignment="1" applyProtection="1">
      <alignment horizontal="right" vertical="center" wrapText="1"/>
      <protection hidden="1"/>
    </xf>
    <xf numFmtId="0" fontId="77" fillId="33" borderId="10" xfId="0" applyFont="1" applyFill="1" applyBorder="1" applyAlignment="1">
      <alignment vertical="center" wrapText="1"/>
    </xf>
    <xf numFmtId="0" fontId="77" fillId="0" borderId="10" xfId="0" applyFont="1" applyBorder="1" applyAlignment="1" applyProtection="1">
      <alignment wrapText="1"/>
      <protection locked="0"/>
    </xf>
    <xf numFmtId="3" fontId="77" fillId="0" borderId="10" xfId="0" applyNumberFormat="1" applyFont="1" applyBorder="1" applyAlignment="1" applyProtection="1">
      <alignment wrapText="1"/>
      <protection locked="0"/>
    </xf>
    <xf numFmtId="167" fontId="77" fillId="0" borderId="10" xfId="0" applyNumberFormat="1" applyFont="1" applyBorder="1" applyAlignment="1" applyProtection="1">
      <alignment wrapText="1"/>
      <protection locked="0"/>
    </xf>
    <xf numFmtId="0" fontId="15" fillId="0" borderId="10" xfId="0" applyFont="1" applyFill="1" applyBorder="1" applyAlignment="1" applyProtection="1">
      <alignment vertical="center" wrapText="1"/>
      <protection locked="0"/>
    </xf>
    <xf numFmtId="0" fontId="15" fillId="0" borderId="10" xfId="0" applyFont="1" applyFill="1" applyBorder="1" applyAlignment="1" applyProtection="1">
      <alignment horizontal="center" vertical="center" wrapText="1"/>
      <protection locked="0"/>
    </xf>
    <xf numFmtId="0" fontId="89" fillId="0" borderId="0" xfId="0" applyFont="1" applyAlignment="1">
      <alignment/>
    </xf>
    <xf numFmtId="0" fontId="13" fillId="0" borderId="0" xfId="0" applyFont="1" applyAlignment="1">
      <alignment wrapText="1"/>
    </xf>
    <xf numFmtId="0" fontId="13" fillId="0" borderId="10" xfId="0" applyFont="1" applyBorder="1" applyAlignment="1" applyProtection="1">
      <alignment wrapText="1"/>
      <protection hidden="1"/>
    </xf>
    <xf numFmtId="0" fontId="52" fillId="0" borderId="10" xfId="0" applyFont="1" applyBorder="1" applyAlignment="1" applyProtection="1">
      <alignment horizontal="justify" vertical="center"/>
      <protection hidden="1"/>
    </xf>
    <xf numFmtId="0" fontId="89" fillId="0" borderId="0" xfId="0" applyFont="1" applyAlignment="1">
      <alignment vertical="center"/>
    </xf>
    <xf numFmtId="0" fontId="65" fillId="30" borderId="0" xfId="51" applyAlignment="1">
      <alignment wrapText="1"/>
    </xf>
    <xf numFmtId="0" fontId="56" fillId="26" borderId="1" xfId="39" applyAlignment="1">
      <alignment horizontal="justify" vertical="center"/>
    </xf>
    <xf numFmtId="0" fontId="13" fillId="0" borderId="0" xfId="0" applyFont="1" applyAlignment="1">
      <alignment horizontal="center" wrapText="1"/>
    </xf>
    <xf numFmtId="171" fontId="13" fillId="0" borderId="10" xfId="0" applyNumberFormat="1" applyFont="1" applyBorder="1" applyAlignment="1" applyProtection="1">
      <alignment horizontal="center" wrapText="1"/>
      <protection hidden="1"/>
    </xf>
    <xf numFmtId="171" fontId="56" fillId="26" borderId="1" xfId="39" applyNumberFormat="1" applyAlignment="1" applyProtection="1">
      <alignment horizontal="center" wrapText="1"/>
      <protection hidden="1"/>
    </xf>
    <xf numFmtId="2" fontId="13" fillId="0" borderId="10" xfId="0" applyNumberFormat="1" applyFont="1" applyBorder="1" applyAlignment="1" applyProtection="1">
      <alignment horizontal="center" wrapText="1"/>
      <protection hidden="1"/>
    </xf>
    <xf numFmtId="1" fontId="65" fillId="30" borderId="10" xfId="51" applyNumberFormat="1" applyBorder="1" applyAlignment="1" applyProtection="1">
      <alignment horizontal="center" wrapText="1"/>
      <protection hidden="1"/>
    </xf>
    <xf numFmtId="0" fontId="13" fillId="0" borderId="10" xfId="0" applyFont="1" applyBorder="1" applyAlignment="1" applyProtection="1">
      <alignment horizontal="center" wrapText="1"/>
      <protection hidden="1"/>
    </xf>
    <xf numFmtId="0" fontId="52" fillId="0" borderId="10" xfId="0" applyFont="1" applyBorder="1" applyAlignment="1" applyProtection="1">
      <alignment horizontal="center" vertical="center"/>
      <protection hidden="1"/>
    </xf>
    <xf numFmtId="0" fontId="0" fillId="36" borderId="0" xfId="0" applyFill="1" applyAlignment="1">
      <alignment wrapText="1"/>
    </xf>
    <xf numFmtId="0" fontId="13" fillId="36" borderId="10" xfId="0" applyFont="1" applyFill="1" applyBorder="1" applyAlignment="1" applyProtection="1">
      <alignment wrapText="1"/>
      <protection hidden="1"/>
    </xf>
    <xf numFmtId="0" fontId="13" fillId="36" borderId="10" xfId="0" applyFont="1" applyFill="1" applyBorder="1" applyAlignment="1" applyProtection="1">
      <alignment horizontal="center" wrapText="1"/>
      <protection hidden="1"/>
    </xf>
    <xf numFmtId="0" fontId="52" fillId="36" borderId="10" xfId="0" applyFont="1" applyFill="1" applyBorder="1" applyAlignment="1" applyProtection="1">
      <alignment horizontal="justify" vertical="center"/>
      <protection hidden="1"/>
    </xf>
    <xf numFmtId="0" fontId="52" fillId="36" borderId="10" xfId="0" applyFont="1" applyFill="1" applyBorder="1" applyAlignment="1" applyProtection="1">
      <alignment horizontal="center" vertical="center"/>
      <protection hidden="1"/>
    </xf>
    <xf numFmtId="0" fontId="56" fillId="26" borderId="1" xfId="39" applyAlignment="1">
      <alignment horizontal="center" vertical="center"/>
    </xf>
    <xf numFmtId="2" fontId="65" fillId="30" borderId="10" xfId="51" applyNumberFormat="1" applyBorder="1" applyAlignment="1" applyProtection="1">
      <alignment horizontal="center" wrapText="1"/>
      <protection hidden="1"/>
    </xf>
    <xf numFmtId="2" fontId="13" fillId="36" borderId="10" xfId="0" applyNumberFormat="1" applyFont="1" applyFill="1" applyBorder="1" applyAlignment="1" applyProtection="1">
      <alignment horizontal="center" wrapText="1"/>
      <protection hidden="1"/>
    </xf>
    <xf numFmtId="0" fontId="0" fillId="13" borderId="0" xfId="0" applyFill="1" applyAlignment="1">
      <alignment wrapText="1"/>
    </xf>
    <xf numFmtId="0" fontId="52" fillId="13" borderId="10" xfId="0" applyFont="1" applyFill="1" applyBorder="1" applyAlignment="1" applyProtection="1">
      <alignment horizontal="justify" vertical="center"/>
      <protection hidden="1"/>
    </xf>
    <xf numFmtId="0" fontId="52" fillId="13" borderId="10" xfId="0" applyFont="1" applyFill="1" applyBorder="1" applyAlignment="1" applyProtection="1">
      <alignment horizontal="center" vertical="center"/>
      <protection hidden="1"/>
    </xf>
    <xf numFmtId="1" fontId="13" fillId="0" borderId="0" xfId="0" applyNumberFormat="1" applyFont="1" applyAlignment="1">
      <alignment horizontal="center" wrapText="1"/>
    </xf>
    <xf numFmtId="2" fontId="52" fillId="0" borderId="10" xfId="0" applyNumberFormat="1" applyFont="1" applyBorder="1" applyAlignment="1" applyProtection="1">
      <alignment horizontal="center" vertical="center"/>
      <protection hidden="1"/>
    </xf>
    <xf numFmtId="0" fontId="6" fillId="33" borderId="10" xfId="52" applyFont="1" applyFill="1" applyBorder="1" applyAlignment="1">
      <alignment horizontal="left" vertical="center" wrapText="1"/>
    </xf>
    <xf numFmtId="0" fontId="13" fillId="0" borderId="10" xfId="52" applyFont="1" applyFill="1" applyBorder="1" applyAlignment="1" applyProtection="1">
      <alignment horizontal="left" vertical="center" wrapText="1"/>
      <protection locked="0"/>
    </xf>
    <xf numFmtId="0" fontId="13" fillId="0" borderId="10" xfId="52" applyFont="1" applyFill="1" applyBorder="1" applyAlignment="1" applyProtection="1">
      <alignment horizontal="center" vertical="center" wrapText="1"/>
      <protection locked="0"/>
    </xf>
    <xf numFmtId="0" fontId="6" fillId="33" borderId="10" xfId="52" applyFont="1" applyFill="1" applyBorder="1" applyAlignment="1">
      <alignment horizontal="center" vertical="center" wrapText="1"/>
    </xf>
    <xf numFmtId="0" fontId="75" fillId="33"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6" fillId="33" borderId="10" xfId="0" applyFont="1" applyFill="1" applyBorder="1" applyAlignment="1" applyProtection="1">
      <alignment horizontal="center" vertical="center" wrapText="1"/>
      <protection hidden="1"/>
    </xf>
    <xf numFmtId="0" fontId="13" fillId="33" borderId="10" xfId="0" applyFont="1" applyFill="1" applyBorder="1" applyAlignment="1" applyProtection="1">
      <alignment horizontal="center" vertical="center" wrapText="1"/>
      <protection hidden="1"/>
    </xf>
    <xf numFmtId="0" fontId="0" fillId="0" borderId="0" xfId="0" applyFont="1" applyBorder="1" applyAlignment="1">
      <alignment horizontal="center" vertical="center" wrapText="1"/>
    </xf>
    <xf numFmtId="0" fontId="16" fillId="33" borderId="10" xfId="0" applyFont="1" applyFill="1" applyBorder="1" applyAlignment="1" applyProtection="1">
      <alignment horizontal="center" vertical="center" wrapText="1"/>
      <protection hidden="1"/>
    </xf>
    <xf numFmtId="0" fontId="68" fillId="33" borderId="10" xfId="0" applyFont="1" applyFill="1" applyBorder="1" applyAlignment="1" applyProtection="1">
      <alignment horizontal="center" vertical="center" wrapText="1"/>
      <protection hidden="1"/>
    </xf>
    <xf numFmtId="0" fontId="0" fillId="0" borderId="11"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10" xfId="0" applyBorder="1" applyAlignment="1" applyProtection="1">
      <alignment horizontal="center" vertical="center" wrapText="1"/>
      <protection locked="0"/>
    </xf>
    <xf numFmtId="1" fontId="0" fillId="0" borderId="10" xfId="0" applyNumberFormat="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hidden="1"/>
    </xf>
    <xf numFmtId="0" fontId="68" fillId="0" borderId="10" xfId="0" applyFont="1" applyFill="1" applyBorder="1" applyAlignment="1" applyProtection="1">
      <alignment horizontal="center" vertical="center" wrapText="1"/>
      <protection hidden="1"/>
    </xf>
    <xf numFmtId="0" fontId="68" fillId="33" borderId="1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77" fillId="0" borderId="0" xfId="0" applyFont="1" applyAlignment="1">
      <alignment wrapText="1"/>
    </xf>
    <xf numFmtId="0" fontId="88" fillId="0" borderId="0" xfId="0" applyFont="1" applyAlignment="1">
      <alignment horizontal="right" wrapText="1"/>
    </xf>
    <xf numFmtId="3" fontId="88" fillId="0" borderId="10" xfId="0" applyNumberFormat="1" applyFont="1" applyFill="1" applyBorder="1" applyAlignment="1">
      <alignment wrapText="1"/>
    </xf>
    <xf numFmtId="167" fontId="88" fillId="0" borderId="10" xfId="0" applyNumberFormat="1" applyFont="1" applyFill="1" applyBorder="1" applyAlignment="1">
      <alignment wrapText="1"/>
    </xf>
    <xf numFmtId="0" fontId="77" fillId="0" borderId="0" xfId="0" applyFont="1" applyAlignment="1">
      <alignment horizontal="center" wrapText="1"/>
    </xf>
    <xf numFmtId="0" fontId="77" fillId="0" borderId="0" xfId="0" applyFont="1" applyAlignment="1" applyProtection="1">
      <alignment wrapText="1"/>
      <protection hidden="1"/>
    </xf>
    <xf numFmtId="0" fontId="0" fillId="0" borderId="0" xfId="0" applyBorder="1" applyAlignment="1" applyProtection="1">
      <alignment/>
      <protection/>
    </xf>
    <xf numFmtId="0" fontId="68" fillId="0" borderId="0" xfId="0" applyFont="1" applyAlignment="1" applyProtection="1">
      <alignment horizontal="left"/>
      <protection/>
    </xf>
    <xf numFmtId="0" fontId="0" fillId="0" borderId="10" xfId="0" applyBorder="1" applyAlignment="1" applyProtection="1">
      <alignment wrapText="1"/>
      <protection locked="0"/>
    </xf>
    <xf numFmtId="0" fontId="8" fillId="0" borderId="10" xfId="0" applyFont="1" applyBorder="1" applyAlignment="1">
      <alignment wrapText="1"/>
    </xf>
    <xf numFmtId="1" fontId="0" fillId="0" borderId="10" xfId="0" applyNumberFormat="1" applyFont="1" applyFill="1" applyBorder="1" applyAlignment="1">
      <alignment horizontal="center" vertical="center" wrapText="1"/>
    </xf>
    <xf numFmtId="0" fontId="11" fillId="33" borderId="10" xfId="62" applyFont="1" applyFill="1" applyBorder="1" applyAlignment="1" applyProtection="1">
      <alignment wrapText="1"/>
      <protection hidden="1"/>
    </xf>
    <xf numFmtId="0" fontId="16" fillId="33" borderId="10" xfId="62" applyFont="1" applyFill="1" applyBorder="1" applyAlignment="1" applyProtection="1">
      <alignment vertical="center" wrapText="1"/>
      <protection hidden="1"/>
    </xf>
    <xf numFmtId="4" fontId="74" fillId="0" borderId="10" xfId="0" applyNumberFormat="1" applyFont="1" applyBorder="1" applyAlignment="1">
      <alignment wrapText="1"/>
    </xf>
    <xf numFmtId="4" fontId="74" fillId="33" borderId="10" xfId="0" applyNumberFormat="1" applyFont="1" applyFill="1" applyBorder="1" applyAlignment="1">
      <alignment wrapText="1"/>
    </xf>
    <xf numFmtId="171" fontId="0" fillId="0" borderId="10" xfId="0" applyNumberFormat="1" applyFont="1" applyBorder="1" applyAlignment="1" applyProtection="1">
      <alignment horizontal="center" vertical="center" wrapText="1"/>
      <protection hidden="1"/>
    </xf>
    <xf numFmtId="0" fontId="0" fillId="0" borderId="0" xfId="0" applyFont="1" applyFill="1" applyAlignment="1" applyProtection="1">
      <alignment wrapText="1"/>
      <protection hidden="1"/>
    </xf>
    <xf numFmtId="14" fontId="70" fillId="0" borderId="10" xfId="0" applyNumberFormat="1" applyFont="1" applyBorder="1" applyAlignment="1" applyProtection="1">
      <alignment wrapText="1"/>
      <protection locked="0"/>
    </xf>
    <xf numFmtId="171" fontId="0" fillId="0" borderId="10" xfId="0" applyNumberFormat="1" applyFont="1" applyBorder="1" applyAlignment="1" applyProtection="1">
      <alignment wrapText="1"/>
      <protection locked="0"/>
    </xf>
    <xf numFmtId="2" fontId="52" fillId="13" borderId="10" xfId="0" applyNumberFormat="1" applyFont="1" applyFill="1" applyBorder="1" applyAlignment="1" applyProtection="1">
      <alignment horizontal="center" vertical="center"/>
      <protection hidden="1"/>
    </xf>
    <xf numFmtId="2" fontId="3" fillId="0" borderId="10" xfId="0" applyNumberFormat="1" applyFont="1" applyBorder="1" applyAlignment="1" applyProtection="1">
      <alignment vertical="center" wrapText="1"/>
      <protection locked="0"/>
    </xf>
    <xf numFmtId="4" fontId="3" fillId="0" borderId="10" xfId="0" applyNumberFormat="1" applyFont="1" applyFill="1" applyBorder="1" applyAlignment="1" applyProtection="1">
      <alignment vertical="center" wrapText="1"/>
      <protection locked="0"/>
    </xf>
    <xf numFmtId="4" fontId="3" fillId="0" borderId="10" xfId="0" applyNumberFormat="1" applyFont="1" applyBorder="1" applyAlignment="1" applyProtection="1">
      <alignment vertical="center" wrapText="1"/>
      <protection locked="0"/>
    </xf>
    <xf numFmtId="171" fontId="13" fillId="0" borderId="10" xfId="0" applyNumberFormat="1" applyFont="1" applyBorder="1" applyAlignment="1" applyProtection="1">
      <alignment horizontal="right" vertical="center" wrapText="1"/>
      <protection locked="0"/>
    </xf>
    <xf numFmtId="171" fontId="13" fillId="0" borderId="10" xfId="0" applyNumberFormat="1" applyFont="1" applyFill="1" applyBorder="1" applyAlignment="1" applyProtection="1">
      <alignment horizontal="right" vertical="center" wrapText="1"/>
      <protection locked="0"/>
    </xf>
    <xf numFmtId="171" fontId="0" fillId="0" borderId="10" xfId="0" applyNumberFormat="1" applyFont="1" applyBorder="1" applyAlignment="1" applyProtection="1">
      <alignment horizontal="right" vertical="center"/>
      <protection locked="0"/>
    </xf>
    <xf numFmtId="0" fontId="6" fillId="33" borderId="10" xfId="52" applyFont="1" applyFill="1" applyBorder="1" applyAlignment="1">
      <alignment horizontal="left" vertical="center" wrapText="1"/>
    </xf>
    <xf numFmtId="0" fontId="75" fillId="33" borderId="10" xfId="0" applyFont="1" applyFill="1" applyBorder="1" applyAlignment="1">
      <alignment horizontal="left" vertical="center" wrapText="1"/>
    </xf>
    <xf numFmtId="0" fontId="78"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13" fillId="0" borderId="10" xfId="52" applyFont="1" applyFill="1" applyBorder="1" applyAlignment="1" applyProtection="1">
      <alignment horizontal="left" vertical="center" wrapText="1"/>
      <protection locked="0"/>
    </xf>
    <xf numFmtId="0" fontId="60" fillId="0" borderId="10" xfId="52" applyFont="1" applyFill="1" applyBorder="1" applyAlignment="1" applyProtection="1">
      <alignment horizontal="left" vertical="center" wrapText="1"/>
      <protection locked="0"/>
    </xf>
    <xf numFmtId="0" fontId="13" fillId="0" borderId="10" xfId="52" applyFont="1" applyFill="1" applyBorder="1" applyAlignment="1" applyProtection="1">
      <alignment horizontal="center" wrapText="1"/>
      <protection locked="0"/>
    </xf>
    <xf numFmtId="0" fontId="90" fillId="0" borderId="0" xfId="0" applyFont="1" applyBorder="1" applyAlignment="1">
      <alignment horizontal="center" vertical="center" wrapText="1"/>
    </xf>
    <xf numFmtId="0" fontId="8" fillId="0" borderId="10" xfId="0" applyFont="1" applyBorder="1" applyAlignment="1" applyProtection="1">
      <alignment horizontal="center" vertical="center" wrapText="1"/>
      <protection locked="0"/>
    </xf>
    <xf numFmtId="0" fontId="75" fillId="33" borderId="10" xfId="0" applyFont="1" applyFill="1" applyBorder="1" applyAlignment="1">
      <alignment horizontal="left" vertical="center"/>
    </xf>
    <xf numFmtId="0" fontId="83" fillId="0" borderId="10" xfId="0" applyFont="1" applyFill="1" applyBorder="1" applyAlignment="1" applyProtection="1">
      <alignment horizontal="center" vertical="center"/>
      <protection locked="0"/>
    </xf>
    <xf numFmtId="0" fontId="82" fillId="0" borderId="10" xfId="0" applyFont="1" applyBorder="1" applyAlignment="1" applyProtection="1">
      <alignment horizontal="center" vertical="center"/>
      <protection locked="0"/>
    </xf>
    <xf numFmtId="0" fontId="90" fillId="0" borderId="0" xfId="0" applyFont="1" applyBorder="1" applyAlignment="1">
      <alignment horizontal="right" vertical="center" wrapText="1"/>
    </xf>
    <xf numFmtId="0" fontId="91" fillId="0" borderId="0" xfId="0" applyFont="1" applyBorder="1" applyAlignment="1">
      <alignment horizontal="center" vertical="center" wrapText="1"/>
    </xf>
    <xf numFmtId="0" fontId="92" fillId="0" borderId="0" xfId="0" applyFont="1" applyBorder="1" applyAlignment="1">
      <alignment horizontal="center" vertical="center" wrapText="1"/>
    </xf>
    <xf numFmtId="0" fontId="92" fillId="0" borderId="0" xfId="0" applyFont="1" applyBorder="1" applyAlignment="1">
      <alignment horizontal="left" vertical="center" wrapText="1"/>
    </xf>
    <xf numFmtId="0" fontId="6" fillId="33" borderId="13" xfId="52" applyFont="1" applyFill="1" applyBorder="1" applyAlignment="1">
      <alignment horizontal="left" vertical="center" wrapText="1"/>
    </xf>
    <xf numFmtId="0" fontId="6" fillId="33" borderId="14" xfId="52" applyFont="1" applyFill="1" applyBorder="1" applyAlignment="1">
      <alignment horizontal="left" vertical="center" wrapText="1"/>
    </xf>
    <xf numFmtId="0" fontId="6" fillId="33" borderId="15" xfId="52" applyFont="1" applyFill="1" applyBorder="1" applyAlignment="1">
      <alignment horizontal="left" vertical="center" wrapText="1"/>
    </xf>
    <xf numFmtId="0" fontId="13" fillId="0" borderId="10" xfId="52" applyFont="1" applyFill="1" applyBorder="1" applyAlignment="1" applyProtection="1">
      <alignment horizontal="center" vertical="center" wrapText="1"/>
      <protection locked="0"/>
    </xf>
    <xf numFmtId="0" fontId="75" fillId="33" borderId="10" xfId="0" applyFont="1" applyFill="1" applyBorder="1" applyAlignment="1">
      <alignment horizontal="center" vertical="center" wrapText="1"/>
    </xf>
    <xf numFmtId="0" fontId="6" fillId="0" borderId="0" xfId="52" applyFont="1" applyFill="1" applyBorder="1" applyAlignment="1">
      <alignment horizontal="left" vertical="center" wrapText="1"/>
    </xf>
    <xf numFmtId="0" fontId="68" fillId="33" borderId="10" xfId="0" applyFont="1" applyFill="1" applyBorder="1" applyAlignment="1">
      <alignment horizontal="left" vertical="center" wrapText="1"/>
    </xf>
    <xf numFmtId="170" fontId="13" fillId="0" borderId="10" xfId="52" applyNumberFormat="1" applyFont="1" applyFill="1" applyBorder="1" applyAlignment="1" applyProtection="1">
      <alignment horizontal="center" vertical="center" wrapText="1"/>
      <protection locked="0"/>
    </xf>
    <xf numFmtId="0" fontId="9" fillId="33" borderId="10" xfId="52" applyFont="1" applyFill="1" applyBorder="1" applyAlignment="1">
      <alignment horizontal="left" vertical="center" wrapText="1"/>
    </xf>
    <xf numFmtId="0" fontId="6" fillId="0" borderId="16" xfId="0" applyFont="1" applyBorder="1" applyAlignment="1">
      <alignment horizontal="center" vertical="center"/>
    </xf>
    <xf numFmtId="0" fontId="6" fillId="33" borderId="10" xfId="52" applyFont="1" applyFill="1" applyBorder="1" applyAlignment="1">
      <alignment horizontal="center" vertical="center" wrapText="1"/>
    </xf>
    <xf numFmtId="0" fontId="6" fillId="33" borderId="10" xfId="0" applyFont="1" applyFill="1" applyBorder="1" applyAlignment="1">
      <alignment horizontal="left" vertical="center" wrapText="1"/>
    </xf>
    <xf numFmtId="0" fontId="83" fillId="0" borderId="10" xfId="0" applyFont="1" applyBorder="1" applyAlignment="1" applyProtection="1">
      <alignment horizontal="center" vertical="center" wrapText="1"/>
      <protection locked="0"/>
    </xf>
    <xf numFmtId="0" fontId="68" fillId="0" borderId="0" xfId="0" applyFont="1" applyAlignment="1">
      <alignment horizontal="left"/>
    </xf>
    <xf numFmtId="0" fontId="6" fillId="33" borderId="10" xfId="44" applyFont="1" applyFill="1" applyBorder="1" applyAlignment="1">
      <alignment horizontal="left" vertical="center" wrapText="1"/>
    </xf>
    <xf numFmtId="0" fontId="59" fillId="33" borderId="10" xfId="44" applyFill="1" applyBorder="1" applyAlignment="1">
      <alignment horizontal="left" vertical="center" wrapText="1"/>
    </xf>
    <xf numFmtId="0" fontId="0" fillId="0" borderId="16" xfId="0" applyBorder="1" applyAlignment="1">
      <alignment horizontal="center" wrapText="1"/>
    </xf>
    <xf numFmtId="0" fontId="68" fillId="33" borderId="11" xfId="0" applyFont="1" applyFill="1" applyBorder="1" applyAlignment="1">
      <alignment horizontal="right" vertical="center" wrapText="1"/>
    </xf>
    <xf numFmtId="0" fontId="68" fillId="33" borderId="17" xfId="0" applyFont="1" applyFill="1" applyBorder="1" applyAlignment="1">
      <alignment horizontal="right" vertical="center" wrapText="1"/>
    </xf>
    <xf numFmtId="0" fontId="6" fillId="0" borderId="0" xfId="0" applyFont="1" applyFill="1" applyBorder="1" applyAlignment="1">
      <alignment horizontal="left" vertical="center" wrapText="1"/>
    </xf>
    <xf numFmtId="0" fontId="0" fillId="0" borderId="0" xfId="0" applyBorder="1" applyAlignment="1">
      <alignment horizontal="center" wrapText="1"/>
    </xf>
    <xf numFmtId="0" fontId="77" fillId="33" borderId="10" xfId="0" applyFont="1" applyFill="1" applyBorder="1" applyAlignment="1">
      <alignment horizontal="center" vertical="center" wrapText="1"/>
    </xf>
    <xf numFmtId="0" fontId="77" fillId="0" borderId="11" xfId="0" applyFont="1" applyBorder="1" applyAlignment="1" applyProtection="1">
      <alignment horizontal="center" wrapText="1"/>
      <protection locked="0"/>
    </xf>
    <xf numFmtId="0" fontId="77" fillId="0" borderId="17" xfId="0" applyFont="1" applyBorder="1" applyAlignment="1" applyProtection="1">
      <alignment horizontal="center" wrapText="1"/>
      <protection locked="0"/>
    </xf>
    <xf numFmtId="0" fontId="77" fillId="0" borderId="10" xfId="0" applyFont="1" applyBorder="1" applyAlignment="1" applyProtection="1">
      <alignment horizontal="center" wrapText="1"/>
      <protection locked="0"/>
    </xf>
    <xf numFmtId="0" fontId="74" fillId="0" borderId="10" xfId="0" applyFont="1" applyBorder="1" applyAlignment="1" applyProtection="1">
      <alignment horizontal="center" wrapText="1"/>
      <protection locked="0"/>
    </xf>
    <xf numFmtId="0" fontId="82" fillId="33" borderId="10" xfId="0" applyFont="1" applyFill="1" applyBorder="1" applyAlignment="1">
      <alignment horizontal="center" vertical="center" wrapText="1"/>
    </xf>
    <xf numFmtId="0" fontId="74" fillId="33" borderId="10" xfId="0" applyFont="1" applyFill="1" applyBorder="1" applyAlignment="1">
      <alignment horizontal="center" vertical="center" wrapText="1"/>
    </xf>
    <xf numFmtId="0" fontId="15" fillId="0" borderId="10" xfId="0" applyFont="1" applyBorder="1" applyAlignment="1" applyProtection="1">
      <alignment horizontal="center" vertical="center" wrapText="1"/>
      <protection locked="0"/>
    </xf>
    <xf numFmtId="0" fontId="77" fillId="33" borderId="18" xfId="0" applyFont="1" applyFill="1" applyBorder="1" applyAlignment="1">
      <alignment horizontal="center" vertical="center" wrapText="1"/>
    </xf>
    <xf numFmtId="0" fontId="77" fillId="33" borderId="19" xfId="0" applyFont="1" applyFill="1" applyBorder="1" applyAlignment="1">
      <alignment horizontal="center" vertical="center" wrapText="1"/>
    </xf>
    <xf numFmtId="0" fontId="77" fillId="33" borderId="20" xfId="0" applyFont="1" applyFill="1" applyBorder="1" applyAlignment="1">
      <alignment horizontal="center" vertical="center" wrapText="1"/>
    </xf>
    <xf numFmtId="0" fontId="77" fillId="33" borderId="21" xfId="0" applyFont="1" applyFill="1" applyBorder="1" applyAlignment="1">
      <alignment horizontal="center" vertical="center" wrapText="1"/>
    </xf>
    <xf numFmtId="0" fontId="12" fillId="33" borderId="11" xfId="0" applyFont="1" applyFill="1" applyBorder="1" applyAlignment="1">
      <alignment horizontal="right" vertical="center" wrapText="1"/>
    </xf>
    <xf numFmtId="0" fontId="12" fillId="33" borderId="22" xfId="0" applyFont="1" applyFill="1" applyBorder="1" applyAlignment="1">
      <alignment horizontal="right" vertical="center" wrapText="1"/>
    </xf>
    <xf numFmtId="0" fontId="12" fillId="33" borderId="17" xfId="0" applyFont="1" applyFill="1" applyBorder="1" applyAlignment="1">
      <alignment horizontal="right" vertical="center" wrapText="1"/>
    </xf>
    <xf numFmtId="0" fontId="0" fillId="0" borderId="0" xfId="0" applyAlignment="1">
      <alignment horizontal="center"/>
    </xf>
    <xf numFmtId="0" fontId="0" fillId="0" borderId="0" xfId="0" applyBorder="1" applyAlignment="1">
      <alignment horizontal="center"/>
    </xf>
    <xf numFmtId="0" fontId="12" fillId="33" borderId="10" xfId="0" applyFont="1" applyFill="1" applyBorder="1" applyAlignment="1">
      <alignment horizontal="justify" vertical="center" wrapText="1"/>
    </xf>
    <xf numFmtId="0" fontId="12" fillId="33" borderId="10" xfId="0" applyFont="1" applyFill="1" applyBorder="1" applyAlignment="1">
      <alignment horizontal="right" vertical="center" wrapText="1"/>
    </xf>
    <xf numFmtId="0" fontId="12" fillId="33" borderId="11"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11" xfId="44" applyFont="1" applyFill="1" applyBorder="1" applyAlignment="1">
      <alignment horizontal="left" vertical="center" wrapText="1"/>
    </xf>
    <xf numFmtId="0" fontId="12" fillId="33" borderId="22" xfId="44" applyFont="1" applyFill="1" applyBorder="1" applyAlignment="1">
      <alignment horizontal="left" vertical="center" wrapText="1"/>
    </xf>
    <xf numFmtId="0" fontId="12" fillId="33" borderId="17" xfId="44" applyFont="1" applyFill="1" applyBorder="1" applyAlignment="1">
      <alignment horizontal="left" vertical="center" wrapText="1"/>
    </xf>
    <xf numFmtId="0" fontId="12" fillId="33" borderId="13" xfId="44" applyFont="1" applyFill="1" applyBorder="1" applyAlignment="1">
      <alignment horizontal="center" vertical="center" wrapText="1"/>
    </xf>
    <xf numFmtId="0" fontId="12" fillId="33" borderId="15" xfId="44" applyFont="1" applyFill="1" applyBorder="1" applyAlignment="1">
      <alignment horizontal="center" vertical="center" wrapText="1"/>
    </xf>
    <xf numFmtId="0" fontId="0" fillId="0" borderId="0" xfId="0" applyAlignment="1" applyProtection="1">
      <alignment horizontal="center"/>
      <protection locked="0"/>
    </xf>
    <xf numFmtId="0" fontId="0"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77" fillId="0" borderId="0" xfId="0" applyFont="1" applyBorder="1" applyAlignment="1">
      <alignment horizontal="center" vertical="center" wrapText="1"/>
    </xf>
    <xf numFmtId="0" fontId="15" fillId="0" borderId="0" xfId="0" applyFont="1" applyBorder="1" applyAlignment="1">
      <alignment horizontal="left" vertical="center" wrapText="1"/>
    </xf>
    <xf numFmtId="0" fontId="19" fillId="0" borderId="0" xfId="0" applyFont="1" applyBorder="1" applyAlignment="1">
      <alignment horizontal="left" vertical="center" wrapText="1"/>
    </xf>
    <xf numFmtId="0" fontId="3" fillId="0" borderId="0" xfId="0" applyFont="1" applyBorder="1" applyAlignment="1" applyProtection="1">
      <alignment horizontal="right" vertical="center" wrapText="1"/>
      <protection locked="0"/>
    </xf>
    <xf numFmtId="0" fontId="13" fillId="33" borderId="10" xfId="0" applyFont="1" applyFill="1" applyBorder="1" applyAlignment="1" applyProtection="1">
      <alignment horizontal="center" vertical="center" wrapText="1"/>
      <protection hidden="1"/>
    </xf>
    <xf numFmtId="0" fontId="6" fillId="33" borderId="10" xfId="0" applyFont="1" applyFill="1" applyBorder="1" applyAlignment="1" applyProtection="1">
      <alignment horizontal="center" vertical="top" wrapText="1"/>
      <protection hidden="1"/>
    </xf>
    <xf numFmtId="0" fontId="15" fillId="0" borderId="0" xfId="0" applyFont="1" applyBorder="1" applyAlignment="1" applyProtection="1">
      <alignment horizontal="left" vertical="center" wrapText="1"/>
      <protection/>
    </xf>
    <xf numFmtId="0" fontId="68" fillId="0" borderId="0" xfId="0" applyFont="1" applyAlignment="1" applyProtection="1">
      <alignment horizontal="left"/>
      <protection/>
    </xf>
    <xf numFmtId="0" fontId="6" fillId="33" borderId="10" xfId="0" applyFont="1" applyFill="1" applyBorder="1" applyAlignment="1" applyProtection="1">
      <alignment horizontal="left" vertical="center" wrapText="1"/>
      <protection hidden="1"/>
    </xf>
    <xf numFmtId="0" fontId="13" fillId="33" borderId="10" xfId="0" applyFont="1" applyFill="1" applyBorder="1" applyAlignment="1" applyProtection="1">
      <alignment horizontal="left" vertical="center" wrapText="1"/>
      <protection hidden="1"/>
    </xf>
    <xf numFmtId="0" fontId="75" fillId="33" borderId="10" xfId="0" applyFont="1" applyFill="1" applyBorder="1" applyAlignment="1" applyProtection="1">
      <alignment horizontal="left" vertical="center" wrapText="1"/>
      <protection hidden="1"/>
    </xf>
    <xf numFmtId="0" fontId="0" fillId="0" borderId="10" xfId="0" applyFont="1" applyBorder="1" applyAlignment="1" applyProtection="1">
      <alignment horizontal="left" wrapText="1"/>
      <protection/>
    </xf>
    <xf numFmtId="0" fontId="6" fillId="33" borderId="13" xfId="0" applyFont="1" applyFill="1" applyBorder="1" applyAlignment="1" applyProtection="1">
      <alignment horizontal="center" vertical="top" wrapText="1"/>
      <protection hidden="1"/>
    </xf>
    <xf numFmtId="0" fontId="6" fillId="33" borderId="14" xfId="0" applyFont="1" applyFill="1" applyBorder="1" applyAlignment="1" applyProtection="1">
      <alignment horizontal="center" vertical="top" wrapText="1"/>
      <protection hidden="1"/>
    </xf>
    <xf numFmtId="0" fontId="6" fillId="33" borderId="15" xfId="0" applyFont="1" applyFill="1" applyBorder="1" applyAlignment="1" applyProtection="1">
      <alignment horizontal="center" vertical="top" wrapText="1"/>
      <protection hidden="1"/>
    </xf>
    <xf numFmtId="171" fontId="13" fillId="0" borderId="13" xfId="0" applyNumberFormat="1" applyFont="1" applyBorder="1" applyAlignment="1" applyProtection="1">
      <alignment vertical="center" wrapText="1"/>
      <protection locked="0"/>
    </xf>
    <xf numFmtId="171" fontId="13" fillId="0" borderId="15" xfId="0" applyNumberFormat="1" applyFont="1" applyBorder="1" applyAlignment="1" applyProtection="1">
      <alignment vertical="center" wrapText="1"/>
      <protection locked="0"/>
    </xf>
    <xf numFmtId="0" fontId="6" fillId="33" borderId="10" xfId="0" applyFont="1" applyFill="1" applyBorder="1" applyAlignment="1" applyProtection="1">
      <alignment horizontal="center" vertical="center" wrapText="1"/>
      <protection hidden="1"/>
    </xf>
    <xf numFmtId="0" fontId="6" fillId="33" borderId="10" xfId="44" applyFont="1" applyFill="1" applyBorder="1" applyAlignment="1" applyProtection="1">
      <alignment horizontal="left" vertical="center" wrapText="1"/>
      <protection hidden="1"/>
    </xf>
    <xf numFmtId="0" fontId="13" fillId="33" borderId="10" xfId="44" applyFont="1" applyFill="1" applyBorder="1" applyAlignment="1" applyProtection="1">
      <alignment horizontal="left" vertical="center" wrapText="1"/>
      <protection hidden="1"/>
    </xf>
    <xf numFmtId="0" fontId="13" fillId="0" borderId="10" xfId="52" applyFont="1" applyFill="1" applyBorder="1" applyAlignment="1" applyProtection="1">
      <alignment horizontal="left" vertical="center" wrapText="1"/>
      <protection hidden="1"/>
    </xf>
    <xf numFmtId="0" fontId="60" fillId="0" borderId="10" xfId="52" applyFont="1" applyFill="1" applyBorder="1" applyAlignment="1" applyProtection="1">
      <alignment horizontal="left" vertical="center" wrapText="1"/>
      <protection hidden="1"/>
    </xf>
    <xf numFmtId="0" fontId="75" fillId="0" borderId="0" xfId="0" applyFont="1" applyBorder="1" applyAlignment="1">
      <alignment horizontal="left" vertical="center" wrapText="1"/>
    </xf>
    <xf numFmtId="0" fontId="83" fillId="0" borderId="11" xfId="0" applyFont="1" applyFill="1" applyBorder="1" applyAlignment="1" applyProtection="1">
      <alignment horizontal="center" vertical="center" wrapText="1"/>
      <protection/>
    </xf>
    <xf numFmtId="0" fontId="83" fillId="0" borderId="22" xfId="0" applyFont="1" applyFill="1" applyBorder="1" applyAlignment="1" applyProtection="1">
      <alignment horizontal="center" vertical="center" wrapText="1"/>
      <protection/>
    </xf>
    <xf numFmtId="0" fontId="83" fillId="0" borderId="17" xfId="0" applyFont="1" applyFill="1" applyBorder="1" applyAlignment="1" applyProtection="1">
      <alignment horizontal="center" vertical="center" wrapText="1"/>
      <protection/>
    </xf>
    <xf numFmtId="0" fontId="83" fillId="0" borderId="11" xfId="0" applyFont="1" applyFill="1" applyBorder="1" applyAlignment="1" applyProtection="1">
      <alignment horizontal="center" vertical="center" wrapText="1"/>
      <protection locked="0"/>
    </xf>
    <xf numFmtId="0" fontId="83" fillId="0" borderId="22" xfId="0" applyFont="1" applyFill="1" applyBorder="1" applyAlignment="1" applyProtection="1">
      <alignment horizontal="center" vertical="center" wrapText="1"/>
      <protection locked="0"/>
    </xf>
    <xf numFmtId="0" fontId="83" fillId="0" borderId="17" xfId="0" applyFont="1" applyFill="1" applyBorder="1" applyAlignment="1" applyProtection="1">
      <alignment horizontal="center" vertical="center" wrapText="1"/>
      <protection locked="0"/>
    </xf>
    <xf numFmtId="0" fontId="16" fillId="33" borderId="11" xfId="0" applyFont="1" applyFill="1" applyBorder="1" applyAlignment="1" applyProtection="1">
      <alignment horizontal="left" vertical="center" wrapText="1"/>
      <protection hidden="1"/>
    </xf>
    <xf numFmtId="0" fontId="16" fillId="33" borderId="22" xfId="0" applyFont="1" applyFill="1" applyBorder="1" applyAlignment="1" applyProtection="1">
      <alignment horizontal="left" vertical="center" wrapText="1"/>
      <protection hidden="1"/>
    </xf>
    <xf numFmtId="0" fontId="16" fillId="33" borderId="17" xfId="0" applyFont="1" applyFill="1" applyBorder="1" applyAlignment="1" applyProtection="1">
      <alignment horizontal="left" vertical="center" wrapText="1"/>
      <protection hidden="1"/>
    </xf>
    <xf numFmtId="0" fontId="16" fillId="33" borderId="13" xfId="0" applyFont="1" applyFill="1" applyBorder="1" applyAlignment="1" applyProtection="1">
      <alignment horizontal="center" vertical="center" wrapText="1"/>
      <protection hidden="1"/>
    </xf>
    <xf numFmtId="0" fontId="16" fillId="33" borderId="14" xfId="0" applyFont="1" applyFill="1" applyBorder="1" applyAlignment="1" applyProtection="1">
      <alignment horizontal="center" vertical="center" wrapText="1"/>
      <protection hidden="1"/>
    </xf>
    <xf numFmtId="0" fontId="16" fillId="33" borderId="15" xfId="0" applyFont="1" applyFill="1" applyBorder="1" applyAlignment="1" applyProtection="1">
      <alignment horizontal="center" vertical="center" wrapText="1"/>
      <protection hidden="1"/>
    </xf>
    <xf numFmtId="0" fontId="16" fillId="33" borderId="11" xfId="0" applyFont="1" applyFill="1" applyBorder="1" applyAlignment="1" applyProtection="1">
      <alignment horizontal="center" vertical="center" wrapText="1"/>
      <protection hidden="1"/>
    </xf>
    <xf numFmtId="0" fontId="16" fillId="33" borderId="22" xfId="0" applyFont="1" applyFill="1" applyBorder="1" applyAlignment="1" applyProtection="1">
      <alignment horizontal="center" vertical="center" wrapText="1"/>
      <protection hidden="1"/>
    </xf>
    <xf numFmtId="0" fontId="16" fillId="33" borderId="17" xfId="0" applyFont="1" applyFill="1" applyBorder="1" applyAlignment="1" applyProtection="1">
      <alignment horizontal="center" vertical="center" wrapText="1"/>
      <protection hidden="1"/>
    </xf>
    <xf numFmtId="0" fontId="93" fillId="33" borderId="10" xfId="0" applyFont="1" applyFill="1" applyBorder="1" applyAlignment="1" applyProtection="1">
      <alignment horizontal="center" vertical="center" wrapText="1"/>
      <protection hidden="1"/>
    </xf>
    <xf numFmtId="0" fontId="93" fillId="33" borderId="10" xfId="0" applyFont="1" applyFill="1" applyBorder="1" applyAlignment="1">
      <alignment horizontal="center" vertical="center" wrapText="1"/>
    </xf>
    <xf numFmtId="0" fontId="11" fillId="33" borderId="13" xfId="41" applyFont="1" applyFill="1" applyBorder="1" applyAlignment="1" applyProtection="1">
      <alignment horizontal="center" vertical="center" wrapText="1"/>
      <protection hidden="1"/>
    </xf>
    <xf numFmtId="0" fontId="11" fillId="33" borderId="14" xfId="41" applyFont="1" applyFill="1" applyBorder="1" applyAlignment="1" applyProtection="1">
      <alignment horizontal="center" vertical="center" wrapText="1"/>
      <protection hidden="1"/>
    </xf>
    <xf numFmtId="0" fontId="11" fillId="33" borderId="15" xfId="41" applyFont="1" applyFill="1" applyBorder="1" applyAlignment="1" applyProtection="1">
      <alignment horizontal="center" vertical="center" wrapText="1"/>
      <protection hidden="1"/>
    </xf>
    <xf numFmtId="0" fontId="16" fillId="33" borderId="10" xfId="0" applyFont="1" applyFill="1" applyBorder="1" applyAlignment="1" applyProtection="1">
      <alignment horizontal="center" vertical="center" wrapText="1"/>
      <protection hidden="1"/>
    </xf>
    <xf numFmtId="0" fontId="16" fillId="33" borderId="11" xfId="0" applyFont="1" applyFill="1" applyBorder="1" applyAlignment="1" applyProtection="1">
      <alignment horizontal="right" vertical="center" wrapText="1"/>
      <protection hidden="1"/>
    </xf>
    <xf numFmtId="0" fontId="16" fillId="33" borderId="22" xfId="0" applyFont="1" applyFill="1" applyBorder="1" applyAlignment="1" applyProtection="1">
      <alignment horizontal="right" vertical="center" wrapText="1"/>
      <protection hidden="1"/>
    </xf>
    <xf numFmtId="0" fontId="16" fillId="33" borderId="17" xfId="0" applyFont="1" applyFill="1" applyBorder="1" applyAlignment="1" applyProtection="1">
      <alignment horizontal="right" vertical="center" wrapText="1"/>
      <protection hidden="1"/>
    </xf>
    <xf numFmtId="0" fontId="16" fillId="33" borderId="10" xfId="0" applyFont="1" applyFill="1" applyBorder="1" applyAlignment="1" applyProtection="1">
      <alignment horizontal="right" vertical="center" wrapText="1"/>
      <protection hidden="1"/>
    </xf>
    <xf numFmtId="0" fontId="9" fillId="33" borderId="11" xfId="0" applyFont="1" applyFill="1" applyBorder="1" applyAlignment="1" applyProtection="1">
      <alignment horizontal="right" vertical="center" wrapText="1"/>
      <protection hidden="1"/>
    </xf>
    <xf numFmtId="0" fontId="9" fillId="33" borderId="22" xfId="0" applyFont="1" applyFill="1" applyBorder="1" applyAlignment="1" applyProtection="1">
      <alignment horizontal="right" vertical="center" wrapText="1"/>
      <protection hidden="1"/>
    </xf>
    <xf numFmtId="0" fontId="9" fillId="33" borderId="17" xfId="0" applyFont="1" applyFill="1" applyBorder="1" applyAlignment="1" applyProtection="1">
      <alignment horizontal="right" vertical="center" wrapText="1"/>
      <protection hidden="1"/>
    </xf>
    <xf numFmtId="0" fontId="94" fillId="0" borderId="0" xfId="0" applyFont="1" applyFill="1" applyBorder="1" applyAlignment="1" applyProtection="1">
      <alignment horizontal="left" vertical="center" wrapText="1"/>
      <protection hidden="1"/>
    </xf>
    <xf numFmtId="0" fontId="9" fillId="33" borderId="20" xfId="0" applyFont="1" applyFill="1" applyBorder="1" applyAlignment="1" applyProtection="1">
      <alignment horizontal="center" vertical="center" wrapText="1"/>
      <protection hidden="1"/>
    </xf>
    <xf numFmtId="0" fontId="9" fillId="33" borderId="16" xfId="0" applyFont="1" applyFill="1" applyBorder="1" applyAlignment="1" applyProtection="1">
      <alignment horizontal="center" vertical="center" wrapText="1"/>
      <protection hidden="1"/>
    </xf>
    <xf numFmtId="0" fontId="9" fillId="33" borderId="11" xfId="0" applyFont="1" applyFill="1" applyBorder="1" applyAlignment="1" applyProtection="1">
      <alignment horizontal="center" vertical="center" wrapText="1"/>
      <protection hidden="1"/>
    </xf>
    <xf numFmtId="0" fontId="9" fillId="33" borderId="22" xfId="0" applyFont="1" applyFill="1" applyBorder="1" applyAlignment="1" applyProtection="1">
      <alignment horizontal="center" vertical="center" wrapText="1"/>
      <protection hidden="1"/>
    </xf>
    <xf numFmtId="0" fontId="9" fillId="33" borderId="17"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left" vertical="center" wrapText="1"/>
      <protection hidden="1"/>
    </xf>
    <xf numFmtId="171" fontId="13" fillId="0" borderId="10" xfId="0" applyNumberFormat="1" applyFont="1" applyBorder="1" applyAlignment="1" applyProtection="1">
      <alignment horizontal="center" vertical="center" wrapText="1"/>
      <protection locked="0"/>
    </xf>
    <xf numFmtId="0" fontId="0" fillId="0" borderId="10" xfId="0" applyFont="1" applyBorder="1" applyAlignment="1" applyProtection="1">
      <alignment horizontal="left" wrapText="1"/>
      <protection locked="0"/>
    </xf>
    <xf numFmtId="0" fontId="6" fillId="33" borderId="10" xfId="41" applyFont="1" applyFill="1" applyBorder="1" applyAlignment="1" applyProtection="1">
      <alignment horizontal="left" vertical="center" wrapText="1"/>
      <protection hidden="1"/>
    </xf>
    <xf numFmtId="0" fontId="68" fillId="33" borderId="10" xfId="0" applyFont="1" applyFill="1" applyBorder="1" applyAlignment="1" applyProtection="1">
      <alignment horizontal="center" vertical="center" wrapText="1"/>
      <protection hidden="1"/>
    </xf>
    <xf numFmtId="0" fontId="75" fillId="33" borderId="10" xfId="0" applyFont="1" applyFill="1" applyBorder="1" applyAlignment="1" applyProtection="1">
      <alignment horizontal="center" vertical="center" wrapText="1"/>
      <protection hidden="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8"/>
  <sheetViews>
    <sheetView zoomScalePageLayoutView="0" workbookViewId="0" topLeftCell="A1">
      <selection activeCell="A4" sqref="A4"/>
    </sheetView>
  </sheetViews>
  <sheetFormatPr defaultColWidth="0" defaultRowHeight="15" zeroHeight="1"/>
  <cols>
    <col min="1" max="1" width="125.28125" style="5" customWidth="1"/>
    <col min="2" max="16384" width="9.28125" style="0" hidden="1" customWidth="1"/>
  </cols>
  <sheetData>
    <row r="1" ht="15.75" customHeight="1">
      <c r="A1" s="115" t="s">
        <v>296</v>
      </c>
    </row>
    <row r="2" ht="15.75" customHeight="1">
      <c r="A2" s="115" t="s">
        <v>247</v>
      </c>
    </row>
    <row r="3" ht="15">
      <c r="A3" s="116" t="s">
        <v>257</v>
      </c>
    </row>
    <row r="4" ht="30">
      <c r="A4" s="116" t="s">
        <v>258</v>
      </c>
    </row>
    <row r="5" ht="15">
      <c r="A5" s="116" t="s">
        <v>259</v>
      </c>
    </row>
    <row r="6" ht="15">
      <c r="A6" s="116" t="s">
        <v>269</v>
      </c>
    </row>
    <row r="7" ht="30">
      <c r="A7" s="116" t="s">
        <v>270</v>
      </c>
    </row>
    <row r="8" ht="15.75">
      <c r="A8" s="115" t="s">
        <v>248</v>
      </c>
    </row>
    <row r="9" ht="15">
      <c r="A9" s="116" t="s">
        <v>249</v>
      </c>
    </row>
    <row r="10" ht="76.5" customHeight="1">
      <c r="A10" s="117" t="s">
        <v>262</v>
      </c>
    </row>
    <row r="11" ht="60">
      <c r="A11" s="117" t="s">
        <v>263</v>
      </c>
    </row>
    <row r="12" ht="90">
      <c r="A12" s="117" t="s">
        <v>264</v>
      </c>
    </row>
    <row r="13" ht="60">
      <c r="A13" s="117" t="s">
        <v>265</v>
      </c>
    </row>
    <row r="14" ht="45">
      <c r="A14" s="117" t="s">
        <v>310</v>
      </c>
    </row>
    <row r="15" ht="75">
      <c r="A15" s="117" t="s">
        <v>266</v>
      </c>
    </row>
    <row r="16" ht="75">
      <c r="A16" s="117" t="s">
        <v>267</v>
      </c>
    </row>
    <row r="17" ht="60">
      <c r="A17" s="117" t="s">
        <v>294</v>
      </c>
    </row>
    <row r="18" ht="15.75">
      <c r="A18" s="115" t="s">
        <v>268</v>
      </c>
    </row>
    <row r="19" ht="15">
      <c r="A19" s="117" t="s">
        <v>285</v>
      </c>
    </row>
    <row r="20" ht="45">
      <c r="A20" s="117" t="s">
        <v>286</v>
      </c>
    </row>
    <row r="21" ht="30">
      <c r="A21" s="117" t="s">
        <v>287</v>
      </c>
    </row>
    <row r="22" ht="30">
      <c r="A22" s="117" t="s">
        <v>288</v>
      </c>
    </row>
    <row r="23" ht="30">
      <c r="A23" s="117" t="s">
        <v>289</v>
      </c>
    </row>
    <row r="24" ht="45">
      <c r="A24" s="117" t="s">
        <v>290</v>
      </c>
    </row>
    <row r="25" ht="120">
      <c r="A25" s="117" t="s">
        <v>291</v>
      </c>
    </row>
    <row r="26" ht="90">
      <c r="A26" s="117" t="s">
        <v>292</v>
      </c>
    </row>
    <row r="27" ht="15">
      <c r="A27" s="117" t="s">
        <v>293</v>
      </c>
    </row>
    <row r="28" ht="51" customHeight="1">
      <c r="A28" s="117" t="s">
        <v>295</v>
      </c>
    </row>
  </sheetData>
  <sheetProtection sheet="1" objects="1" scenarios="1"/>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20"/>
  <sheetViews>
    <sheetView view="pageBreakPreview" zoomScaleSheetLayoutView="100" zoomScalePageLayoutView="0" workbookViewId="0" topLeftCell="A1">
      <selection activeCell="A3" sqref="A3:D20"/>
    </sheetView>
  </sheetViews>
  <sheetFormatPr defaultColWidth="0" defaultRowHeight="15" zeroHeight="1"/>
  <cols>
    <col min="1" max="1" width="41.28125" style="0" customWidth="1"/>
    <col min="2" max="2" width="18.00390625" style="0" customWidth="1"/>
    <col min="3" max="3" width="14.57421875" style="0" customWidth="1"/>
    <col min="4" max="4" width="28.28125" style="0" customWidth="1"/>
    <col min="5" max="5" width="8.7109375" style="0" customWidth="1"/>
    <col min="6" max="8" width="55.28125" style="0" hidden="1" customWidth="1"/>
    <col min="9" max="16384" width="9.28125" style="0" hidden="1" customWidth="1"/>
  </cols>
  <sheetData>
    <row r="1" spans="1:4" ht="15">
      <c r="A1" s="240" t="s">
        <v>158</v>
      </c>
      <c r="B1" s="240"/>
      <c r="C1" s="240"/>
      <c r="D1" s="240"/>
    </row>
    <row r="2" spans="1:4" ht="15">
      <c r="A2" s="239"/>
      <c r="B2" s="239"/>
      <c r="C2" s="239"/>
      <c r="D2" s="239"/>
    </row>
    <row r="3" spans="1:4" ht="48" customHeight="1">
      <c r="A3" s="237" t="s">
        <v>271</v>
      </c>
      <c r="B3" s="237"/>
      <c r="C3" s="237"/>
      <c r="D3" s="237"/>
    </row>
    <row r="4" spans="1:4" ht="82.5" customHeight="1">
      <c r="A4" s="265"/>
      <c r="B4" s="265"/>
      <c r="C4" s="265"/>
      <c r="D4" s="265"/>
    </row>
    <row r="5" spans="1:6" ht="24" customHeight="1">
      <c r="A5" s="267" t="s">
        <v>191</v>
      </c>
      <c r="B5" s="268"/>
      <c r="C5" s="268"/>
      <c r="D5" s="268"/>
      <c r="F5" s="27"/>
    </row>
    <row r="6" spans="1:4" ht="85.5" customHeight="1">
      <c r="A6" s="13" t="s">
        <v>192</v>
      </c>
      <c r="B6" s="194" t="s">
        <v>272</v>
      </c>
      <c r="C6" s="13" t="s">
        <v>161</v>
      </c>
      <c r="D6" s="13" t="s">
        <v>162</v>
      </c>
    </row>
    <row r="7" spans="1:4" ht="21.75" customHeight="1">
      <c r="A7" s="84">
        <f>'w. III'!A7</f>
        <v>0</v>
      </c>
      <c r="B7" s="85">
        <f>'w. III'!B7</f>
        <v>0</v>
      </c>
      <c r="C7" s="86"/>
      <c r="D7" s="86"/>
    </row>
    <row r="8" spans="1:4" ht="21.75" customHeight="1">
      <c r="A8" s="84">
        <f>'w. III'!A8</f>
        <v>0</v>
      </c>
      <c r="B8" s="85">
        <f>'w. III'!B8</f>
        <v>0</v>
      </c>
      <c r="C8" s="86"/>
      <c r="D8" s="86"/>
    </row>
    <row r="9" spans="1:4" ht="18" customHeight="1">
      <c r="A9" s="84">
        <f>'w. III'!A9</f>
        <v>0</v>
      </c>
      <c r="B9" s="85">
        <f>'w. III'!B9</f>
        <v>0</v>
      </c>
      <c r="C9" s="86"/>
      <c r="D9" s="86"/>
    </row>
    <row r="10" spans="1:4" ht="21" customHeight="1">
      <c r="A10" s="84">
        <f>'w. III'!A10</f>
        <v>0</v>
      </c>
      <c r="B10" s="85">
        <f>'w. III'!B10</f>
        <v>0</v>
      </c>
      <c r="C10" s="86"/>
      <c r="D10" s="86"/>
    </row>
    <row r="11" spans="1:4" ht="23.25" customHeight="1">
      <c r="A11" s="84">
        <f>'w. III'!A11</f>
        <v>0</v>
      </c>
      <c r="B11" s="85">
        <f>'w. III'!B11</f>
        <v>0</v>
      </c>
      <c r="C11" s="86"/>
      <c r="D11" s="86"/>
    </row>
    <row r="12" spans="1:4" ht="18.75" customHeight="1">
      <c r="A12" s="84">
        <f>'w. III'!A12</f>
        <v>0</v>
      </c>
      <c r="B12" s="85">
        <f>'w. III'!B12</f>
        <v>0</v>
      </c>
      <c r="C12" s="86"/>
      <c r="D12" s="86"/>
    </row>
    <row r="13" spans="1:4" ht="18" customHeight="1">
      <c r="A13" s="84">
        <f>'w. III'!A13</f>
        <v>0</v>
      </c>
      <c r="B13" s="85">
        <f>'w. III'!B13</f>
        <v>0</v>
      </c>
      <c r="C13" s="86"/>
      <c r="D13" s="86"/>
    </row>
    <row r="14" spans="1:4" ht="16.5" customHeight="1">
      <c r="A14" s="84">
        <f>'w. III'!A14</f>
        <v>0</v>
      </c>
      <c r="B14" s="85">
        <f>'w. III'!B14</f>
        <v>0</v>
      </c>
      <c r="C14" s="86"/>
      <c r="D14" s="86"/>
    </row>
    <row r="15" spans="1:4" ht="42.75" customHeight="1">
      <c r="A15" s="267" t="s">
        <v>165</v>
      </c>
      <c r="B15" s="267"/>
      <c r="C15" s="267"/>
      <c r="D15" s="267"/>
    </row>
    <row r="16" spans="1:4" ht="98.25" customHeight="1">
      <c r="A16" s="265"/>
      <c r="B16" s="265"/>
      <c r="C16" s="265"/>
      <c r="D16" s="265"/>
    </row>
    <row r="17" spans="1:4" ht="37.5" customHeight="1">
      <c r="A17" s="237" t="s">
        <v>183</v>
      </c>
      <c r="B17" s="264"/>
      <c r="C17" s="264"/>
      <c r="D17" s="264"/>
    </row>
    <row r="18" spans="1:4" ht="80.25" customHeight="1">
      <c r="A18" s="265"/>
      <c r="B18" s="265"/>
      <c r="C18" s="265"/>
      <c r="D18" s="265"/>
    </row>
    <row r="19" spans="1:4" ht="45" customHeight="1">
      <c r="A19" s="237" t="s">
        <v>256</v>
      </c>
      <c r="B19" s="237"/>
      <c r="C19" s="237"/>
      <c r="D19" s="237"/>
    </row>
    <row r="20" spans="1:4" ht="123.75" customHeight="1">
      <c r="A20" s="265"/>
      <c r="B20" s="265"/>
      <c r="C20" s="265"/>
      <c r="D20" s="265"/>
    </row>
    <row r="21" ht="15"/>
    <row r="25" ht="19.5" customHeight="1" hidden="1"/>
    <row r="26" ht="18" customHeight="1" hidden="1"/>
  </sheetData>
  <sheetProtection password="813C" sheet="1" objects="1" scenarios="1" formatCells="0" formatColumns="0" formatRows="0"/>
  <mergeCells count="11">
    <mergeCell ref="A20:D20"/>
    <mergeCell ref="A15:D15"/>
    <mergeCell ref="A16:D16"/>
    <mergeCell ref="A17:D17"/>
    <mergeCell ref="A18:D18"/>
    <mergeCell ref="A1:D1"/>
    <mergeCell ref="A2:D2"/>
    <mergeCell ref="A3:D3"/>
    <mergeCell ref="A4:D4"/>
    <mergeCell ref="A5:D5"/>
    <mergeCell ref="A19:D19"/>
  </mergeCells>
  <dataValidations count="1">
    <dataValidation allowBlank="1" showInputMessage="1" showErrorMessage="1" prompt="komórka wypełni się automatycznie" sqref="A7 A8 A9 A10 A11 A12 A13 A14 B7 B8 B9 B10 B11 B12 B13 B14"/>
  </dataValidations>
  <printOptions/>
  <pageMargins left="0.7" right="0.7" top="0.75" bottom="0.75" header="0.3" footer="0.3"/>
  <pageSetup horizontalDpi="600" verticalDpi="600" orientation="portrait" paperSize="9" scale="81" r:id="rId1"/>
  <headerFooter>
    <oddFooter>&amp;Rstr.2</oddFooter>
  </headerFooter>
</worksheet>
</file>

<file path=xl/worksheets/sheet11.xml><?xml version="1.0" encoding="utf-8"?>
<worksheet xmlns="http://schemas.openxmlformats.org/spreadsheetml/2006/main" xmlns:r="http://schemas.openxmlformats.org/officeDocument/2006/relationships">
  <dimension ref="A1:M45"/>
  <sheetViews>
    <sheetView view="pageBreakPreview" zoomScale="80" zoomScaleNormal="90" zoomScaleSheetLayoutView="80" zoomScalePageLayoutView="0" workbookViewId="0" topLeftCell="A1">
      <selection activeCell="A3" sqref="A3:M42"/>
    </sheetView>
  </sheetViews>
  <sheetFormatPr defaultColWidth="0" defaultRowHeight="15" zeroHeight="1"/>
  <cols>
    <col min="1" max="1" width="4.140625" style="0" customWidth="1"/>
    <col min="2" max="2" width="4.421875" style="0" customWidth="1"/>
    <col min="3" max="3" width="41.421875" style="0" customWidth="1"/>
    <col min="4" max="4" width="8.140625" style="0" customWidth="1"/>
    <col min="5" max="5" width="9.00390625" style="0" customWidth="1"/>
    <col min="6" max="6" width="21.8515625" style="0" customWidth="1"/>
    <col min="7" max="7" width="15.28125" style="0" customWidth="1"/>
    <col min="8" max="8" width="9.421875" style="0" customWidth="1"/>
    <col min="9" max="9" width="11.57421875" style="0" customWidth="1"/>
    <col min="10" max="10" width="16.421875" style="0" customWidth="1"/>
    <col min="11" max="11" width="23.57421875" style="0" customWidth="1"/>
    <col min="12" max="12" width="14.8515625" style="0" customWidth="1"/>
    <col min="13" max="13" width="17.28125" style="0" customWidth="1"/>
    <col min="14" max="14" width="4.28125" style="0" customWidth="1"/>
    <col min="15" max="16384" width="9.28125" style="0" hidden="1" customWidth="1"/>
  </cols>
  <sheetData>
    <row r="1" spans="1:13" s="23" customFormat="1" ht="15">
      <c r="A1" s="240" t="s">
        <v>246</v>
      </c>
      <c r="B1" s="240"/>
      <c r="C1" s="240"/>
      <c r="D1" s="240"/>
      <c r="E1" s="240"/>
      <c r="F1" s="240"/>
      <c r="G1" s="240"/>
      <c r="H1" s="240"/>
      <c r="I1" s="240"/>
      <c r="J1" s="240"/>
      <c r="K1" s="240"/>
      <c r="L1" s="240"/>
      <c r="M1" s="240"/>
    </row>
    <row r="2" ht="10.5" customHeight="1"/>
    <row r="3" spans="1:13" ht="14.25" customHeight="1">
      <c r="A3" s="337" t="s">
        <v>244</v>
      </c>
      <c r="B3" s="338"/>
      <c r="C3" s="338"/>
      <c r="D3" s="338"/>
      <c r="E3" s="338"/>
      <c r="F3" s="338"/>
      <c r="G3" s="338"/>
      <c r="H3" s="338"/>
      <c r="I3" s="338"/>
      <c r="J3" s="338"/>
      <c r="K3" s="338"/>
      <c r="L3" s="338"/>
      <c r="M3" s="339"/>
    </row>
    <row r="4" spans="1:13" ht="9.75" customHeight="1">
      <c r="A4" s="146" t="s">
        <v>82</v>
      </c>
      <c r="B4" s="343" t="s">
        <v>334</v>
      </c>
      <c r="C4" s="344"/>
      <c r="D4" s="344"/>
      <c r="E4" s="344"/>
      <c r="F4" s="344"/>
      <c r="G4" s="344"/>
      <c r="H4" s="344"/>
      <c r="I4" s="344"/>
      <c r="J4" s="344"/>
      <c r="K4" s="344"/>
      <c r="L4" s="345"/>
      <c r="M4" s="348" t="s">
        <v>337</v>
      </c>
    </row>
    <row r="5" spans="1:13" s="28" customFormat="1" ht="11.25" customHeight="1">
      <c r="A5" s="351"/>
      <c r="B5" s="346" t="s">
        <v>106</v>
      </c>
      <c r="C5" s="347" t="s">
        <v>50</v>
      </c>
      <c r="D5" s="351" t="s">
        <v>336</v>
      </c>
      <c r="E5" s="351"/>
      <c r="F5" s="351"/>
      <c r="G5" s="351"/>
      <c r="H5" s="351" t="s">
        <v>88</v>
      </c>
      <c r="I5" s="351"/>
      <c r="J5" s="351"/>
      <c r="K5" s="351"/>
      <c r="L5" s="351"/>
      <c r="M5" s="349"/>
    </row>
    <row r="6" spans="1:13" s="29" customFormat="1" ht="41.25" customHeight="1">
      <c r="A6" s="351"/>
      <c r="B6" s="346"/>
      <c r="C6" s="347"/>
      <c r="D6" s="199" t="s">
        <v>104</v>
      </c>
      <c r="E6" s="32" t="s">
        <v>245</v>
      </c>
      <c r="F6" s="129" t="s">
        <v>328</v>
      </c>
      <c r="G6" s="32" t="s">
        <v>316</v>
      </c>
      <c r="H6" s="147" t="s">
        <v>105</v>
      </c>
      <c r="I6" s="32" t="s">
        <v>335</v>
      </c>
      <c r="J6" s="199" t="s">
        <v>275</v>
      </c>
      <c r="K6" s="129" t="s">
        <v>328</v>
      </c>
      <c r="L6" s="32" t="s">
        <v>316</v>
      </c>
      <c r="M6" s="350"/>
    </row>
    <row r="7" spans="1:13" ht="15">
      <c r="A7" s="351"/>
      <c r="B7" s="148" t="s">
        <v>51</v>
      </c>
      <c r="C7" s="149">
        <f>'w. V'!C8</f>
        <v>0</v>
      </c>
      <c r="D7" s="150">
        <f>'w. V'!G8</f>
        <v>0</v>
      </c>
      <c r="E7" s="150">
        <f>'w. V'!I8</f>
        <v>0</v>
      </c>
      <c r="F7" s="150">
        <f>'w. V'!J8</f>
        <v>0</v>
      </c>
      <c r="G7" s="151">
        <f>'w. V'!K8</f>
        <v>0</v>
      </c>
      <c r="H7" s="150">
        <f aca="true" t="shared" si="0" ref="H7:H26">SUM(I7:L7)</f>
        <v>0</v>
      </c>
      <c r="I7" s="150">
        <f>SUMIF('spr. IV'!$C$4:$C$43,$B7,'spr. IV'!$H$4:$H$43)</f>
        <v>0</v>
      </c>
      <c r="J7" s="150">
        <f>SUMIF('spr. IV'!$C$4:$C$43,$B7,'spr. IV'!$I$4:$I$43)</f>
        <v>0</v>
      </c>
      <c r="K7" s="150">
        <f>SUMIF('spr. IV'!$C$4:$C$43,$B7,'spr. IV'!$J$4:$J$43)</f>
        <v>0</v>
      </c>
      <c r="L7" s="152"/>
      <c r="M7" s="221" t="str">
        <f aca="true" t="shared" si="1" ref="M7:M26">IF($I7&lt;=$E7+0.2*$E7,"PRAWIDŁOWO","PRZEKROCZENIE")</f>
        <v>PRAWIDŁOWO</v>
      </c>
    </row>
    <row r="8" spans="1:13" ht="12.75" customHeight="1">
      <c r="A8" s="351"/>
      <c r="B8" s="148" t="s">
        <v>52</v>
      </c>
      <c r="C8" s="149">
        <f>'w. V'!C9</f>
        <v>0</v>
      </c>
      <c r="D8" s="150">
        <f>'w. V'!G9</f>
        <v>0</v>
      </c>
      <c r="E8" s="150">
        <f>'w. V'!I9</f>
        <v>0</v>
      </c>
      <c r="F8" s="150">
        <f>'w. V'!J9</f>
        <v>0</v>
      </c>
      <c r="G8" s="151">
        <f>'w. V'!K9</f>
        <v>0</v>
      </c>
      <c r="H8" s="150">
        <f t="shared" si="0"/>
        <v>0</v>
      </c>
      <c r="I8" s="150">
        <f>SUMIF('spr. IV'!$C$4:$C$43,$B8,'spr. IV'!$H$4:$H$43)</f>
        <v>0</v>
      </c>
      <c r="J8" s="150">
        <f>SUMIF('spr. IV'!$C$4:$C$43,$B8,'spr. IV'!$I$4:$I$43)</f>
        <v>0</v>
      </c>
      <c r="K8" s="150">
        <f>SUMIF('spr. IV'!$C$4:$C$43,$B8,'spr. IV'!$J$4:$J$43)</f>
        <v>0</v>
      </c>
      <c r="L8" s="152"/>
      <c r="M8" s="221" t="str">
        <f t="shared" si="1"/>
        <v>PRAWIDŁOWO</v>
      </c>
    </row>
    <row r="9" spans="1:13" ht="15">
      <c r="A9" s="351"/>
      <c r="B9" s="148" t="s">
        <v>53</v>
      </c>
      <c r="C9" s="149">
        <f>'w. V'!C10</f>
        <v>0</v>
      </c>
      <c r="D9" s="150">
        <f>'w. V'!G10</f>
        <v>0</v>
      </c>
      <c r="E9" s="150">
        <f>'w. V'!I10</f>
        <v>0</v>
      </c>
      <c r="F9" s="150">
        <f>'w. V'!J10</f>
        <v>0</v>
      </c>
      <c r="G9" s="151">
        <f>'w. V'!K10</f>
        <v>0</v>
      </c>
      <c r="H9" s="150">
        <f t="shared" si="0"/>
        <v>0</v>
      </c>
      <c r="I9" s="150">
        <f>SUMIF('spr. IV'!$C$4:$C$43,$B9,'spr. IV'!$H$4:$H$43)</f>
        <v>0</v>
      </c>
      <c r="J9" s="150">
        <f>SUMIF('spr. IV'!$C$4:$C$43,$B9,'spr. IV'!$I$4:$I$43)</f>
        <v>0</v>
      </c>
      <c r="K9" s="150">
        <f>SUMIF('spr. IV'!$C$4:$C$43,$B9,'spr. IV'!$J$4:$J$43)</f>
        <v>0</v>
      </c>
      <c r="L9" s="152"/>
      <c r="M9" s="221" t="str">
        <f t="shared" si="1"/>
        <v>PRAWIDŁOWO</v>
      </c>
    </row>
    <row r="10" spans="1:13" ht="15">
      <c r="A10" s="351"/>
      <c r="B10" s="148" t="s">
        <v>54</v>
      </c>
      <c r="C10" s="149">
        <f>'w. V'!C11</f>
        <v>0</v>
      </c>
      <c r="D10" s="150">
        <f>'w. V'!G11</f>
        <v>0</v>
      </c>
      <c r="E10" s="150">
        <f>'w. V'!I11</f>
        <v>0</v>
      </c>
      <c r="F10" s="150">
        <f>'w. V'!J11</f>
        <v>0</v>
      </c>
      <c r="G10" s="151">
        <f>'w. V'!K11</f>
        <v>0</v>
      </c>
      <c r="H10" s="150">
        <f t="shared" si="0"/>
        <v>0</v>
      </c>
      <c r="I10" s="150">
        <f>SUMIF('spr. IV'!$C$4:$C$43,$B10,'spr. IV'!$H$4:$H$43)</f>
        <v>0</v>
      </c>
      <c r="J10" s="150">
        <f>SUMIF('spr. IV'!$C$4:$C$43,$B10,'spr. IV'!$I$4:$I$43)</f>
        <v>0</v>
      </c>
      <c r="K10" s="150">
        <f>SUMIF('spr. IV'!$C$4:$C$43,$B10,'spr. IV'!$J$4:$J$43)</f>
        <v>0</v>
      </c>
      <c r="L10" s="152"/>
      <c r="M10" s="221" t="str">
        <f t="shared" si="1"/>
        <v>PRAWIDŁOWO</v>
      </c>
    </row>
    <row r="11" spans="1:13" ht="15">
      <c r="A11" s="351"/>
      <c r="B11" s="148" t="s">
        <v>55</v>
      </c>
      <c r="C11" s="149">
        <f>'w. V'!C12</f>
        <v>0</v>
      </c>
      <c r="D11" s="150">
        <f>'w. V'!G12</f>
        <v>0</v>
      </c>
      <c r="E11" s="150">
        <f>'w. V'!I12</f>
        <v>0</v>
      </c>
      <c r="F11" s="150">
        <f>'w. V'!J12</f>
        <v>0</v>
      </c>
      <c r="G11" s="151">
        <f>'w. V'!K12</f>
        <v>0</v>
      </c>
      <c r="H11" s="150">
        <f t="shared" si="0"/>
        <v>0</v>
      </c>
      <c r="I11" s="150">
        <f>SUMIF('spr. IV'!$C$4:$C$43,$B11,'spr. IV'!$H$4:$H$43)</f>
        <v>0</v>
      </c>
      <c r="J11" s="150">
        <f>SUMIF('spr. IV'!$C$4:$C$43,$B11,'spr. IV'!$I$4:$I$43)</f>
        <v>0</v>
      </c>
      <c r="K11" s="150">
        <f>SUMIF('spr. IV'!$C$4:$C$43,$B11,'spr. IV'!$J$4:$J$43)</f>
        <v>0</v>
      </c>
      <c r="L11" s="152"/>
      <c r="M11" s="221" t="str">
        <f t="shared" si="1"/>
        <v>PRAWIDŁOWO</v>
      </c>
    </row>
    <row r="12" spans="1:13" ht="13.5" customHeight="1">
      <c r="A12" s="351"/>
      <c r="B12" s="148" t="s">
        <v>56</v>
      </c>
      <c r="C12" s="149">
        <f>'w. V'!C13</f>
        <v>0</v>
      </c>
      <c r="D12" s="150">
        <f>'w. V'!G13</f>
        <v>0</v>
      </c>
      <c r="E12" s="150">
        <f>'w. V'!I13</f>
        <v>0</v>
      </c>
      <c r="F12" s="150">
        <f>'w. V'!J13</f>
        <v>0</v>
      </c>
      <c r="G12" s="151">
        <f>'w. V'!K13</f>
        <v>0</v>
      </c>
      <c r="H12" s="150">
        <f t="shared" si="0"/>
        <v>0</v>
      </c>
      <c r="I12" s="150">
        <f>SUMIF('spr. IV'!$C$4:$C$43,$B12,'spr. IV'!$H$4:$H$43)</f>
        <v>0</v>
      </c>
      <c r="J12" s="150">
        <f>SUMIF('spr. IV'!$C$4:$C$43,$B12,'spr. IV'!$I$4:$I$43)</f>
        <v>0</v>
      </c>
      <c r="K12" s="150">
        <f>SUMIF('spr. IV'!$C$4:$C$43,$B12,'spr. IV'!$J$4:$J$43)</f>
        <v>0</v>
      </c>
      <c r="L12" s="152"/>
      <c r="M12" s="221" t="str">
        <f t="shared" si="1"/>
        <v>PRAWIDŁOWO</v>
      </c>
    </row>
    <row r="13" spans="1:13" ht="12.75" customHeight="1">
      <c r="A13" s="351"/>
      <c r="B13" s="148" t="s">
        <v>57</v>
      </c>
      <c r="C13" s="149">
        <f>'w. V'!C14</f>
        <v>0</v>
      </c>
      <c r="D13" s="150">
        <f>'w. V'!G14</f>
        <v>0</v>
      </c>
      <c r="E13" s="150">
        <f>'w. V'!I14</f>
        <v>0</v>
      </c>
      <c r="F13" s="150">
        <f>'w. V'!J14</f>
        <v>0</v>
      </c>
      <c r="G13" s="151">
        <f>'w. V'!K14</f>
        <v>0</v>
      </c>
      <c r="H13" s="150">
        <f t="shared" si="0"/>
        <v>0</v>
      </c>
      <c r="I13" s="150">
        <f>SUMIF('spr. IV'!$C$4:$C$43,$B13,'spr. IV'!$H$4:$H$43)</f>
        <v>0</v>
      </c>
      <c r="J13" s="150">
        <f>SUMIF('spr. IV'!$C$4:$C$43,$B13,'spr. IV'!$I$4:$I$43)</f>
        <v>0</v>
      </c>
      <c r="K13" s="150">
        <f>SUMIF('spr. IV'!$C$4:$C$43,$B13,'spr. IV'!$J$4:$J$43)</f>
        <v>0</v>
      </c>
      <c r="L13" s="152"/>
      <c r="M13" s="221" t="str">
        <f t="shared" si="1"/>
        <v>PRAWIDŁOWO</v>
      </c>
    </row>
    <row r="14" spans="1:13" ht="13.5" customHeight="1">
      <c r="A14" s="351"/>
      <c r="B14" s="148" t="s">
        <v>58</v>
      </c>
      <c r="C14" s="149">
        <f>'w. V'!C15</f>
        <v>0</v>
      </c>
      <c r="D14" s="150">
        <f>'w. V'!G15</f>
        <v>0</v>
      </c>
      <c r="E14" s="150">
        <f>'w. V'!I15</f>
        <v>0</v>
      </c>
      <c r="F14" s="150">
        <f>'w. V'!J15</f>
        <v>0</v>
      </c>
      <c r="G14" s="151">
        <f>'w. V'!K15</f>
        <v>0</v>
      </c>
      <c r="H14" s="150">
        <f t="shared" si="0"/>
        <v>0</v>
      </c>
      <c r="I14" s="150">
        <f>SUMIF('spr. IV'!$C$4:$C$43,$B14,'spr. IV'!$H$4:$H$43)</f>
        <v>0</v>
      </c>
      <c r="J14" s="150">
        <f>SUMIF('spr. IV'!$C$4:$C$43,$B14,'spr. IV'!$I$4:$I$43)</f>
        <v>0</v>
      </c>
      <c r="K14" s="150">
        <f>SUMIF('spr. IV'!$C$4:$C$43,$B14,'spr. IV'!$J$4:$J$43)</f>
        <v>0</v>
      </c>
      <c r="L14" s="152"/>
      <c r="M14" s="221" t="str">
        <f t="shared" si="1"/>
        <v>PRAWIDŁOWO</v>
      </c>
    </row>
    <row r="15" spans="1:13" ht="13.5" customHeight="1">
      <c r="A15" s="351"/>
      <c r="B15" s="148" t="s">
        <v>59</v>
      </c>
      <c r="C15" s="149">
        <f>'w. V'!C16</f>
        <v>0</v>
      </c>
      <c r="D15" s="150">
        <f>'w. V'!G16</f>
        <v>0</v>
      </c>
      <c r="E15" s="150">
        <f>'w. V'!I16</f>
        <v>0</v>
      </c>
      <c r="F15" s="150">
        <f>'w. V'!J16</f>
        <v>0</v>
      </c>
      <c r="G15" s="151">
        <f>'w. V'!K16</f>
        <v>0</v>
      </c>
      <c r="H15" s="150">
        <f t="shared" si="0"/>
        <v>0</v>
      </c>
      <c r="I15" s="150">
        <f>SUMIF('spr. IV'!$C$4:$C$43,$B15,'spr. IV'!$H$4:$H$43)</f>
        <v>0</v>
      </c>
      <c r="J15" s="150">
        <f>SUMIF('spr. IV'!$C$4:$C$43,$B15,'spr. IV'!$I$4:$I$43)</f>
        <v>0</v>
      </c>
      <c r="K15" s="150">
        <f>SUMIF('spr. IV'!$C$4:$C$43,$B15,'spr. IV'!$J$4:$J$43)</f>
        <v>0</v>
      </c>
      <c r="L15" s="152"/>
      <c r="M15" s="221" t="str">
        <f t="shared" si="1"/>
        <v>PRAWIDŁOWO</v>
      </c>
    </row>
    <row r="16" spans="1:13" ht="15">
      <c r="A16" s="351"/>
      <c r="B16" s="148" t="s">
        <v>60</v>
      </c>
      <c r="C16" s="149">
        <f>'w. V'!C17</f>
        <v>0</v>
      </c>
      <c r="D16" s="150">
        <f>'w. V'!G17</f>
        <v>0</v>
      </c>
      <c r="E16" s="150">
        <f>'w. V'!I17</f>
        <v>0</v>
      </c>
      <c r="F16" s="150">
        <f>'w. V'!J17</f>
        <v>0</v>
      </c>
      <c r="G16" s="151">
        <f>'w. V'!K17</f>
        <v>0</v>
      </c>
      <c r="H16" s="150">
        <f t="shared" si="0"/>
        <v>0</v>
      </c>
      <c r="I16" s="150">
        <f>SUMIF('spr. IV'!$C$4:$C$43,$B16,'spr. IV'!$H$4:$H$43)</f>
        <v>0</v>
      </c>
      <c r="J16" s="150">
        <f>SUMIF('spr. IV'!$C$4:$C$43,$B16,'spr. IV'!$I$4:$I$43)</f>
        <v>0</v>
      </c>
      <c r="K16" s="150">
        <f>SUMIF('spr. IV'!$C$4:$C$43,$B16,'spr. IV'!$J$4:$J$43)</f>
        <v>0</v>
      </c>
      <c r="L16" s="152"/>
      <c r="M16" s="221" t="str">
        <f t="shared" si="1"/>
        <v>PRAWIDŁOWO</v>
      </c>
    </row>
    <row r="17" spans="1:13" ht="14.25" customHeight="1" hidden="1">
      <c r="A17" s="351"/>
      <c r="B17" s="148" t="s">
        <v>61</v>
      </c>
      <c r="C17" s="149">
        <f>'w. V'!C18</f>
        <v>0</v>
      </c>
      <c r="D17" s="150">
        <f>'w. V'!G18</f>
        <v>0</v>
      </c>
      <c r="E17" s="150">
        <f>'w. V'!I18</f>
        <v>0</v>
      </c>
      <c r="F17" s="150">
        <f>'w. V'!J18</f>
        <v>0</v>
      </c>
      <c r="G17" s="151">
        <f>'w. V'!K18</f>
        <v>0</v>
      </c>
      <c r="H17" s="150">
        <f t="shared" si="0"/>
        <v>0</v>
      </c>
      <c r="I17" s="150">
        <f>SUMIF('spr. IV'!$C$4:$C$43,$B17,'spr. IV'!$H$4:$H$43)</f>
        <v>0</v>
      </c>
      <c r="J17" s="150">
        <f>SUMIF('spr. IV'!$C$4:$C$43,$B17,'spr. IV'!$I$4:$I$43)</f>
        <v>0</v>
      </c>
      <c r="K17" s="150">
        <f>SUMIF('spr. IV'!$C$4:$C$43,$B17,'spr. IV'!$J$4:$J$43)</f>
        <v>0</v>
      </c>
      <c r="L17" s="152"/>
      <c r="M17" s="221" t="str">
        <f t="shared" si="1"/>
        <v>PRAWIDŁOWO</v>
      </c>
    </row>
    <row r="18" spans="1:13" ht="15">
      <c r="A18" s="351"/>
      <c r="B18" s="148" t="s">
        <v>62</v>
      </c>
      <c r="C18" s="149">
        <f>'w. V'!C19</f>
        <v>0</v>
      </c>
      <c r="D18" s="150">
        <f>'w. V'!G19</f>
        <v>0</v>
      </c>
      <c r="E18" s="150">
        <f>'w. V'!I19</f>
        <v>0</v>
      </c>
      <c r="F18" s="150">
        <f>'w. V'!J19</f>
        <v>0</v>
      </c>
      <c r="G18" s="151">
        <f>'w. V'!K19</f>
        <v>0</v>
      </c>
      <c r="H18" s="150">
        <f t="shared" si="0"/>
        <v>0</v>
      </c>
      <c r="I18" s="150">
        <f>SUMIF('spr. IV'!$C$4:$C$43,$B18,'spr. IV'!$H$4:$H$43)</f>
        <v>0</v>
      </c>
      <c r="J18" s="150">
        <f>SUMIF('spr. IV'!$C$4:$C$43,$B18,'spr. IV'!$I$4:$I$43)</f>
        <v>0</v>
      </c>
      <c r="K18" s="150">
        <f>SUMIF('spr. IV'!$C$4:$C$43,$B18,'spr. IV'!$J$4:$J$43)</f>
        <v>0</v>
      </c>
      <c r="L18" s="152"/>
      <c r="M18" s="221" t="str">
        <f t="shared" si="1"/>
        <v>PRAWIDŁOWO</v>
      </c>
    </row>
    <row r="19" spans="1:13" ht="13.5" customHeight="1">
      <c r="A19" s="351"/>
      <c r="B19" s="148" t="s">
        <v>63</v>
      </c>
      <c r="C19" s="149">
        <f>'w. V'!C20</f>
        <v>0</v>
      </c>
      <c r="D19" s="150">
        <f>'w. V'!G20</f>
        <v>0</v>
      </c>
      <c r="E19" s="150">
        <f>'w. V'!I20</f>
        <v>0</v>
      </c>
      <c r="F19" s="150">
        <f>'w. V'!J20</f>
        <v>0</v>
      </c>
      <c r="G19" s="151">
        <f>'w. V'!K20</f>
        <v>0</v>
      </c>
      <c r="H19" s="150">
        <f t="shared" si="0"/>
        <v>0</v>
      </c>
      <c r="I19" s="150">
        <f>SUMIF('spr. IV'!$C$4:$C$43,$B19,'spr. IV'!$H$4:$H$43)</f>
        <v>0</v>
      </c>
      <c r="J19" s="150">
        <f>SUMIF('spr. IV'!$C$4:$C$43,$B19,'spr. IV'!$I$4:$I$43)</f>
        <v>0</v>
      </c>
      <c r="K19" s="150">
        <f>SUMIF('spr. IV'!$C$4:$C$43,$B19,'spr. IV'!$J$4:$J$43)</f>
        <v>0</v>
      </c>
      <c r="L19" s="152"/>
      <c r="M19" s="221" t="str">
        <f t="shared" si="1"/>
        <v>PRAWIDŁOWO</v>
      </c>
    </row>
    <row r="20" spans="1:13" ht="12.75" customHeight="1">
      <c r="A20" s="351"/>
      <c r="B20" s="148" t="s">
        <v>64</v>
      </c>
      <c r="C20" s="149">
        <f>'w. V'!C21</f>
        <v>0</v>
      </c>
      <c r="D20" s="150">
        <f>'w. V'!G21</f>
        <v>0</v>
      </c>
      <c r="E20" s="150">
        <f>'w. V'!I21</f>
        <v>0</v>
      </c>
      <c r="F20" s="150">
        <f>'w. V'!J21</f>
        <v>0</v>
      </c>
      <c r="G20" s="151">
        <f>'w. V'!K21</f>
        <v>0</v>
      </c>
      <c r="H20" s="150">
        <f t="shared" si="0"/>
        <v>0</v>
      </c>
      <c r="I20" s="150">
        <f>SUMIF('spr. IV'!$C$4:$C$43,$B20,'spr. IV'!$H$4:$H$43)</f>
        <v>0</v>
      </c>
      <c r="J20" s="150">
        <f>SUMIF('spr. IV'!$C$4:$C$43,$B20,'spr. IV'!$I$4:$I$43)</f>
        <v>0</v>
      </c>
      <c r="K20" s="150">
        <f>SUMIF('spr. IV'!$C$4:$C$43,$B20,'spr. IV'!$J$4:$J$43)</f>
        <v>0</v>
      </c>
      <c r="L20" s="152"/>
      <c r="M20" s="221" t="str">
        <f t="shared" si="1"/>
        <v>PRAWIDŁOWO</v>
      </c>
    </row>
    <row r="21" spans="1:13" ht="14.25" customHeight="1">
      <c r="A21" s="351"/>
      <c r="B21" s="148" t="s">
        <v>65</v>
      </c>
      <c r="C21" s="149">
        <f>'w. V'!C22</f>
        <v>0</v>
      </c>
      <c r="D21" s="150">
        <f>'w. V'!G22</f>
        <v>0</v>
      </c>
      <c r="E21" s="150">
        <f>'w. V'!I22</f>
        <v>0</v>
      </c>
      <c r="F21" s="150">
        <f>'w. V'!J22</f>
        <v>0</v>
      </c>
      <c r="G21" s="151">
        <f>'w. V'!K22</f>
        <v>0</v>
      </c>
      <c r="H21" s="150">
        <f t="shared" si="0"/>
        <v>0</v>
      </c>
      <c r="I21" s="150">
        <f>SUMIF('spr. IV'!$C$4:$C$43,$B21,'spr. IV'!$H$4:$H$43)</f>
        <v>0</v>
      </c>
      <c r="J21" s="150">
        <f>SUMIF('spr. IV'!$C$4:$C$43,$B21,'spr. IV'!$I$4:$I$43)</f>
        <v>0</v>
      </c>
      <c r="K21" s="150">
        <f>SUMIF('spr. IV'!$C$4:$C$43,$B21,'spr. IV'!$J$4:$J$43)</f>
        <v>0</v>
      </c>
      <c r="L21" s="152"/>
      <c r="M21" s="221" t="str">
        <f t="shared" si="1"/>
        <v>PRAWIDŁOWO</v>
      </c>
    </row>
    <row r="22" spans="1:13" ht="12.75" customHeight="1">
      <c r="A22" s="351"/>
      <c r="B22" s="148" t="s">
        <v>66</v>
      </c>
      <c r="C22" s="149">
        <f>'w. V'!C23</f>
        <v>0</v>
      </c>
      <c r="D22" s="150">
        <f>'w. V'!G23</f>
        <v>0</v>
      </c>
      <c r="E22" s="150">
        <f>'w. V'!I23</f>
        <v>0</v>
      </c>
      <c r="F22" s="150">
        <f>'w. V'!J23</f>
        <v>0</v>
      </c>
      <c r="G22" s="151">
        <f>'w. V'!K23</f>
        <v>0</v>
      </c>
      <c r="H22" s="150">
        <f t="shared" si="0"/>
        <v>0</v>
      </c>
      <c r="I22" s="150">
        <f>SUMIF('spr. IV'!$C$4:$C$43,$B22,'spr. IV'!$H$4:$H$43)</f>
        <v>0</v>
      </c>
      <c r="J22" s="150">
        <f>SUMIF('spr. IV'!$C$4:$C$43,$B22,'spr. IV'!$I$4:$I$43)</f>
        <v>0</v>
      </c>
      <c r="K22" s="150">
        <f>SUMIF('spr. IV'!$C$4:$C$43,$B22,'spr. IV'!$J$4:$J$43)</f>
        <v>0</v>
      </c>
      <c r="L22" s="152"/>
      <c r="M22" s="221" t="str">
        <f t="shared" si="1"/>
        <v>PRAWIDŁOWO</v>
      </c>
    </row>
    <row r="23" spans="1:13" ht="12.75" customHeight="1">
      <c r="A23" s="351"/>
      <c r="B23" s="148" t="s">
        <v>67</v>
      </c>
      <c r="C23" s="149">
        <f>'w. V'!C24</f>
        <v>0</v>
      </c>
      <c r="D23" s="150">
        <f>'w. V'!G24</f>
        <v>0</v>
      </c>
      <c r="E23" s="150">
        <f>'w. V'!I24</f>
        <v>0</v>
      </c>
      <c r="F23" s="150">
        <f>'w. V'!J24</f>
        <v>0</v>
      </c>
      <c r="G23" s="151">
        <f>'w. V'!K24</f>
        <v>0</v>
      </c>
      <c r="H23" s="150">
        <f t="shared" si="0"/>
        <v>0</v>
      </c>
      <c r="I23" s="150">
        <f>SUMIF('spr. IV'!$C$4:$C$43,$B23,'spr. IV'!$H$4:$H$43)</f>
        <v>0</v>
      </c>
      <c r="J23" s="150">
        <f>SUMIF('spr. IV'!$C$4:$C$43,$B23,'spr. IV'!$I$4:$I$43)</f>
        <v>0</v>
      </c>
      <c r="K23" s="150">
        <f>SUMIF('spr. IV'!$C$4:$C$43,$B23,'spr. IV'!$J$4:$J$43)</f>
        <v>0</v>
      </c>
      <c r="L23" s="152"/>
      <c r="M23" s="221" t="str">
        <f t="shared" si="1"/>
        <v>PRAWIDŁOWO</v>
      </c>
    </row>
    <row r="24" spans="1:13" ht="12.75" customHeight="1">
      <c r="A24" s="351"/>
      <c r="B24" s="148" t="s">
        <v>68</v>
      </c>
      <c r="C24" s="149">
        <f>'w. V'!C25</f>
        <v>0</v>
      </c>
      <c r="D24" s="150">
        <f>'w. V'!G25</f>
        <v>0</v>
      </c>
      <c r="E24" s="150">
        <f>'w. V'!I25</f>
        <v>0</v>
      </c>
      <c r="F24" s="150">
        <f>'w. V'!J25</f>
        <v>0</v>
      </c>
      <c r="G24" s="151">
        <f>'w. V'!K25</f>
        <v>0</v>
      </c>
      <c r="H24" s="150">
        <f t="shared" si="0"/>
        <v>0</v>
      </c>
      <c r="I24" s="150">
        <f>SUMIF('spr. IV'!$C$4:$C$43,$B24,'spr. IV'!$H$4:$H$43)</f>
        <v>0</v>
      </c>
      <c r="J24" s="150">
        <f>SUMIF('spr. IV'!$C$4:$C$43,$B24,'spr. IV'!$I$4:$I$43)</f>
        <v>0</v>
      </c>
      <c r="K24" s="150">
        <f>SUMIF('spr. IV'!$C$4:$C$43,$B24,'spr. IV'!$J$4:$J$43)</f>
        <v>0</v>
      </c>
      <c r="L24" s="152"/>
      <c r="M24" s="221" t="str">
        <f t="shared" si="1"/>
        <v>PRAWIDŁOWO</v>
      </c>
    </row>
    <row r="25" spans="1:13" ht="15">
      <c r="A25" s="351"/>
      <c r="B25" s="148" t="s">
        <v>69</v>
      </c>
      <c r="C25" s="149">
        <f>'w. V'!C26</f>
        <v>0</v>
      </c>
      <c r="D25" s="150">
        <f>'w. V'!G26</f>
        <v>0</v>
      </c>
      <c r="E25" s="150">
        <f>'w. V'!I26</f>
        <v>0</v>
      </c>
      <c r="F25" s="150">
        <f>'w. V'!J26</f>
        <v>0</v>
      </c>
      <c r="G25" s="151">
        <f>'w. V'!K26</f>
        <v>0</v>
      </c>
      <c r="H25" s="150">
        <f t="shared" si="0"/>
        <v>0</v>
      </c>
      <c r="I25" s="150">
        <f>SUMIF('spr. IV'!$C$4:$C$43,$B25,'spr. IV'!$H$4:$H$43)</f>
        <v>0</v>
      </c>
      <c r="J25" s="150">
        <f>SUMIF('spr. IV'!$C$4:$C$43,$B25,'spr. IV'!$I$4:$I$43)</f>
        <v>0</v>
      </c>
      <c r="K25" s="150">
        <f>SUMIF('spr. IV'!$C$4:$C$43,$B25,'spr. IV'!$J$4:$J$43)</f>
        <v>0</v>
      </c>
      <c r="L25" s="152"/>
      <c r="M25" s="221" t="str">
        <f t="shared" si="1"/>
        <v>PRAWIDŁOWO</v>
      </c>
    </row>
    <row r="26" spans="1:13" ht="13.5" customHeight="1">
      <c r="A26" s="351"/>
      <c r="B26" s="148" t="s">
        <v>70</v>
      </c>
      <c r="C26" s="149">
        <f>'w. V'!C27</f>
        <v>0</v>
      </c>
      <c r="D26" s="150">
        <f>'w. V'!G27</f>
        <v>0</v>
      </c>
      <c r="E26" s="150">
        <f>'w. V'!I27</f>
        <v>0</v>
      </c>
      <c r="F26" s="150">
        <f>'w. V'!J27</f>
        <v>0</v>
      </c>
      <c r="G26" s="151">
        <f>'w. V'!K27</f>
        <v>0</v>
      </c>
      <c r="H26" s="150">
        <f t="shared" si="0"/>
        <v>0</v>
      </c>
      <c r="I26" s="150">
        <f>SUMIF('spr. IV'!$C$4:$C$43,$B26,'spr. IV'!$H$4:$H$43)</f>
        <v>0</v>
      </c>
      <c r="J26" s="150">
        <f>SUMIF('spr. IV'!$C$4:$C$43,$B26,'spr. IV'!$I$4:$I$43)</f>
        <v>0</v>
      </c>
      <c r="K26" s="150">
        <f>SUMIF('spr. IV'!$C$4:$C$43,$B26,'spr. IV'!$J$4:$J$43)</f>
        <v>0</v>
      </c>
      <c r="L26" s="152"/>
      <c r="M26" s="221" t="str">
        <f t="shared" si="1"/>
        <v>PRAWIDŁOWO</v>
      </c>
    </row>
    <row r="27" spans="1:13" ht="15">
      <c r="A27" s="351"/>
      <c r="B27" s="355" t="s">
        <v>107</v>
      </c>
      <c r="C27" s="355"/>
      <c r="D27" s="153">
        <f>'w. V'!G28</f>
        <v>0</v>
      </c>
      <c r="E27" s="153">
        <f aca="true" t="shared" si="2" ref="E27:L27">SUM(E7:E26)</f>
        <v>0</v>
      </c>
      <c r="F27" s="153">
        <f t="shared" si="2"/>
        <v>0</v>
      </c>
      <c r="G27" s="153">
        <f t="shared" si="2"/>
        <v>0</v>
      </c>
      <c r="H27" s="153">
        <f t="shared" si="2"/>
        <v>0</v>
      </c>
      <c r="I27" s="153">
        <f t="shared" si="2"/>
        <v>0</v>
      </c>
      <c r="J27" s="153">
        <f t="shared" si="2"/>
        <v>0</v>
      </c>
      <c r="K27" s="153">
        <f t="shared" si="2"/>
        <v>0</v>
      </c>
      <c r="L27" s="153">
        <f t="shared" si="2"/>
        <v>0</v>
      </c>
      <c r="M27" s="221"/>
    </row>
    <row r="28" spans="1:13" ht="14.25" customHeight="1">
      <c r="A28" s="154" t="s">
        <v>83</v>
      </c>
      <c r="B28" s="343" t="s">
        <v>333</v>
      </c>
      <c r="C28" s="344"/>
      <c r="D28" s="344"/>
      <c r="E28" s="344"/>
      <c r="F28" s="344"/>
      <c r="G28" s="344"/>
      <c r="H28" s="344"/>
      <c r="I28" s="344"/>
      <c r="J28" s="344"/>
      <c r="K28" s="344"/>
      <c r="L28" s="345"/>
      <c r="M28" s="348" t="s">
        <v>337</v>
      </c>
    </row>
    <row r="29" spans="1:13" s="28" customFormat="1" ht="9.75" customHeight="1">
      <c r="A29" s="340"/>
      <c r="B29" s="346" t="s">
        <v>106</v>
      </c>
      <c r="C29" s="347" t="s">
        <v>50</v>
      </c>
      <c r="D29" s="351" t="s">
        <v>336</v>
      </c>
      <c r="E29" s="351"/>
      <c r="F29" s="351"/>
      <c r="G29" s="351"/>
      <c r="H29" s="351" t="s">
        <v>88</v>
      </c>
      <c r="I29" s="351"/>
      <c r="J29" s="351"/>
      <c r="K29" s="351"/>
      <c r="L29" s="351"/>
      <c r="M29" s="349"/>
    </row>
    <row r="30" spans="1:13" s="29" customFormat="1" ht="36.75" customHeight="1">
      <c r="A30" s="341"/>
      <c r="B30" s="346"/>
      <c r="C30" s="347"/>
      <c r="D30" s="199" t="s">
        <v>104</v>
      </c>
      <c r="E30" s="32" t="s">
        <v>245</v>
      </c>
      <c r="F30" s="129" t="s">
        <v>328</v>
      </c>
      <c r="G30" s="32" t="s">
        <v>316</v>
      </c>
      <c r="H30" s="147" t="s">
        <v>105</v>
      </c>
      <c r="I30" s="32" t="s">
        <v>335</v>
      </c>
      <c r="J30" s="199" t="s">
        <v>275</v>
      </c>
      <c r="K30" s="129" t="s">
        <v>328</v>
      </c>
      <c r="L30" s="32" t="s">
        <v>316</v>
      </c>
      <c r="M30" s="350"/>
    </row>
    <row r="31" spans="1:13" ht="12.75" customHeight="1">
      <c r="A31" s="341"/>
      <c r="B31" s="148" t="s">
        <v>72</v>
      </c>
      <c r="C31" s="149">
        <f>'w. V'!C31</f>
        <v>0</v>
      </c>
      <c r="D31" s="150">
        <f>'w. V'!G31</f>
        <v>0</v>
      </c>
      <c r="E31" s="150">
        <f>'w. V'!I31</f>
        <v>0</v>
      </c>
      <c r="F31" s="150">
        <f>'w. V'!J31</f>
        <v>0</v>
      </c>
      <c r="G31" s="150">
        <f>'w. V'!K31</f>
        <v>0</v>
      </c>
      <c r="H31" s="150">
        <f aca="true" t="shared" si="3" ref="H31:H40">SUM(I31:L31)</f>
        <v>0</v>
      </c>
      <c r="I31" s="150">
        <f>SUMIF('spr. IV'!$C$46:$C$60,$B31,'spr. IV'!$H$46:$H$60)</f>
        <v>0</v>
      </c>
      <c r="J31" s="150">
        <f>SUMIF('spr. IV'!$C$46:$C$60,$B31,'spr. IV'!$I$46:$I$60)</f>
        <v>0</v>
      </c>
      <c r="K31" s="150">
        <f>SUMIF('spr. IV'!$C$46:$C$60,$B31,'spr. IV'!$J$46:$J$60)</f>
        <v>0</v>
      </c>
      <c r="L31" s="155"/>
      <c r="M31" s="221" t="str">
        <f aca="true" t="shared" si="4" ref="M31:M40">IF($I31&lt;=$E31+0.2*$E31,"PRAWIDŁOWO","PRZEKROCZENIE")</f>
        <v>PRAWIDŁOWO</v>
      </c>
    </row>
    <row r="32" spans="1:13" ht="13.5" customHeight="1">
      <c r="A32" s="341"/>
      <c r="B32" s="148" t="s">
        <v>73</v>
      </c>
      <c r="C32" s="149">
        <f>'w. V'!C32</f>
        <v>0</v>
      </c>
      <c r="D32" s="150">
        <f>'w. V'!G32</f>
        <v>0</v>
      </c>
      <c r="E32" s="150">
        <f>'w. V'!I32</f>
        <v>0</v>
      </c>
      <c r="F32" s="150">
        <f>'w. V'!J32</f>
        <v>0</v>
      </c>
      <c r="G32" s="150">
        <f>'w. V'!K32</f>
        <v>0</v>
      </c>
      <c r="H32" s="150">
        <f t="shared" si="3"/>
        <v>0</v>
      </c>
      <c r="I32" s="150">
        <f>SUMIF('spr. IV'!$C$46:$C$60,$B32,'spr. IV'!$H$46:$H$60)</f>
        <v>0</v>
      </c>
      <c r="J32" s="150">
        <f>SUMIF('spr. IV'!$C$46:$C$60,$B32,'spr. IV'!$I$46:$I$60)</f>
        <v>0</v>
      </c>
      <c r="K32" s="150">
        <f>SUMIF('spr. IV'!$C$46:$C$60,$B32,'spr. IV'!$J$46:$J$60)</f>
        <v>0</v>
      </c>
      <c r="L32" s="155"/>
      <c r="M32" s="221" t="str">
        <f t="shared" si="4"/>
        <v>PRAWIDŁOWO</v>
      </c>
    </row>
    <row r="33" spans="1:13" ht="13.5" customHeight="1">
      <c r="A33" s="341"/>
      <c r="B33" s="148" t="s">
        <v>74</v>
      </c>
      <c r="C33" s="149">
        <f>'w. V'!C33</f>
        <v>0</v>
      </c>
      <c r="D33" s="150">
        <f>'w. V'!G33</f>
        <v>0</v>
      </c>
      <c r="E33" s="150">
        <f>'w. V'!I33</f>
        <v>0</v>
      </c>
      <c r="F33" s="150">
        <f>'w. V'!J33</f>
        <v>0</v>
      </c>
      <c r="G33" s="150">
        <f>'w. V'!K33</f>
        <v>0</v>
      </c>
      <c r="H33" s="150">
        <f t="shared" si="3"/>
        <v>0</v>
      </c>
      <c r="I33" s="150">
        <f>SUMIF('spr. IV'!$C$46:$C$60,$B33,'spr. IV'!$H$46:$H$60)</f>
        <v>0</v>
      </c>
      <c r="J33" s="150">
        <f>SUMIF('spr. IV'!$C$46:$C$60,$B33,'spr. IV'!$I$46:$I$60)</f>
        <v>0</v>
      </c>
      <c r="K33" s="150">
        <f>SUMIF('spr. IV'!$C$46:$C$60,$B33,'spr. IV'!$J$46:$J$60)</f>
        <v>0</v>
      </c>
      <c r="L33" s="155"/>
      <c r="M33" s="221" t="str">
        <f t="shared" si="4"/>
        <v>PRAWIDŁOWO</v>
      </c>
    </row>
    <row r="34" spans="1:13" ht="13.5" customHeight="1">
      <c r="A34" s="341"/>
      <c r="B34" s="148" t="s">
        <v>75</v>
      </c>
      <c r="C34" s="149">
        <f>'w. V'!C34</f>
        <v>0</v>
      </c>
      <c r="D34" s="150">
        <f>'w. V'!G34</f>
        <v>0</v>
      </c>
      <c r="E34" s="150">
        <f>'w. V'!I34</f>
        <v>0</v>
      </c>
      <c r="F34" s="150">
        <f>'w. V'!J34</f>
        <v>0</v>
      </c>
      <c r="G34" s="150">
        <f>'w. V'!K34</f>
        <v>0</v>
      </c>
      <c r="H34" s="150">
        <f t="shared" si="3"/>
        <v>0</v>
      </c>
      <c r="I34" s="150">
        <f>SUMIF('spr. IV'!$C$46:$C$60,$B34,'spr. IV'!$H$46:$H$60)</f>
        <v>0</v>
      </c>
      <c r="J34" s="150">
        <f>SUMIF('spr. IV'!$C$46:$C$60,$B34,'spr. IV'!$I$46:$I$60)</f>
        <v>0</v>
      </c>
      <c r="K34" s="150">
        <f>SUMIF('spr. IV'!$C$46:$C$60,$B34,'spr. IV'!$J$46:$J$60)</f>
        <v>0</v>
      </c>
      <c r="L34" s="155"/>
      <c r="M34" s="221" t="str">
        <f t="shared" si="4"/>
        <v>PRAWIDŁOWO</v>
      </c>
    </row>
    <row r="35" spans="1:13" ht="13.5" customHeight="1">
      <c r="A35" s="341"/>
      <c r="B35" s="148" t="s">
        <v>76</v>
      </c>
      <c r="C35" s="149">
        <f>'w. V'!C35</f>
        <v>0</v>
      </c>
      <c r="D35" s="150">
        <f>'w. V'!G35</f>
        <v>0</v>
      </c>
      <c r="E35" s="150">
        <f>'w. V'!I35</f>
        <v>0</v>
      </c>
      <c r="F35" s="150">
        <f>'w. V'!J35</f>
        <v>0</v>
      </c>
      <c r="G35" s="150">
        <f>'w. V'!K35</f>
        <v>0</v>
      </c>
      <c r="H35" s="150">
        <f t="shared" si="3"/>
        <v>0</v>
      </c>
      <c r="I35" s="150">
        <f>SUMIF('spr. IV'!$C$46:$C$60,$B35,'spr. IV'!$H$46:$H$60)</f>
        <v>0</v>
      </c>
      <c r="J35" s="150">
        <f>SUMIF('spr. IV'!$C$46:$C$60,$B35,'spr. IV'!$I$46:$I$60)</f>
        <v>0</v>
      </c>
      <c r="K35" s="150">
        <f>SUMIF('spr. IV'!$C$46:$C$60,$B35,'spr. IV'!$J$46:$J$60)</f>
        <v>0</v>
      </c>
      <c r="L35" s="155"/>
      <c r="M35" s="221" t="str">
        <f t="shared" si="4"/>
        <v>PRAWIDŁOWO</v>
      </c>
    </row>
    <row r="36" spans="1:13" ht="15">
      <c r="A36" s="341"/>
      <c r="B36" s="148" t="s">
        <v>77</v>
      </c>
      <c r="C36" s="149">
        <f>'w. V'!C36</f>
        <v>0</v>
      </c>
      <c r="D36" s="150">
        <f>'w. V'!G36</f>
        <v>0</v>
      </c>
      <c r="E36" s="150">
        <f>'w. V'!I36</f>
        <v>0</v>
      </c>
      <c r="F36" s="150">
        <f>'w. V'!J36</f>
        <v>0</v>
      </c>
      <c r="G36" s="150">
        <f>'w. V'!K36</f>
        <v>0</v>
      </c>
      <c r="H36" s="150">
        <f t="shared" si="3"/>
        <v>0</v>
      </c>
      <c r="I36" s="150">
        <f>SUMIF('spr. IV'!$C$46:$C$60,$B36,'spr. IV'!$H$46:$H$60)</f>
        <v>0</v>
      </c>
      <c r="J36" s="150">
        <f>SUMIF('spr. IV'!$C$46:$C$60,$B36,'spr. IV'!$I$46:$I$60)</f>
        <v>0</v>
      </c>
      <c r="K36" s="150">
        <f>SUMIF('spr. IV'!$C$46:$C$60,$B36,'spr. IV'!$J$46:$J$60)</f>
        <v>0</v>
      </c>
      <c r="L36" s="155"/>
      <c r="M36" s="221" t="str">
        <f t="shared" si="4"/>
        <v>PRAWIDŁOWO</v>
      </c>
    </row>
    <row r="37" spans="1:13" ht="14.25" customHeight="1" hidden="1">
      <c r="A37" s="341"/>
      <c r="B37" s="148" t="s">
        <v>78</v>
      </c>
      <c r="C37" s="149">
        <f>'w. V'!C37</f>
        <v>0</v>
      </c>
      <c r="D37" s="150">
        <f>'w. V'!G37</f>
        <v>0</v>
      </c>
      <c r="E37" s="150">
        <f>'w. V'!I37</f>
        <v>0</v>
      </c>
      <c r="F37" s="150">
        <f>'w. V'!J37</f>
        <v>0</v>
      </c>
      <c r="G37" s="150">
        <f>'w. V'!K37</f>
        <v>0</v>
      </c>
      <c r="H37" s="150">
        <f t="shared" si="3"/>
        <v>0</v>
      </c>
      <c r="I37" s="150">
        <f>SUMIF('spr. IV'!$C$46:$C$60,$B37,'spr. IV'!$H$46:$H$60)</f>
        <v>0</v>
      </c>
      <c r="J37" s="150">
        <f>SUMIF('spr. IV'!$C$46:$C$60,$B37,'spr. IV'!$I$46:$I$60)</f>
        <v>0</v>
      </c>
      <c r="K37" s="150">
        <f>SUMIF('spr. IV'!$C$46:$C$60,$B37,'spr. IV'!$J$46:$J$60)</f>
        <v>0</v>
      </c>
      <c r="L37" s="155"/>
      <c r="M37" s="221" t="str">
        <f t="shared" si="4"/>
        <v>PRAWIDŁOWO</v>
      </c>
    </row>
    <row r="38" spans="1:13" ht="15" customHeight="1">
      <c r="A38" s="341"/>
      <c r="B38" s="148" t="s">
        <v>79</v>
      </c>
      <c r="C38" s="149">
        <f>'w. V'!C38</f>
        <v>0</v>
      </c>
      <c r="D38" s="150">
        <f>'w. V'!G38</f>
        <v>0</v>
      </c>
      <c r="E38" s="150">
        <f>'w. V'!I38</f>
        <v>0</v>
      </c>
      <c r="F38" s="150">
        <f>'w. V'!J38</f>
        <v>0</v>
      </c>
      <c r="G38" s="150">
        <f>'w. V'!K38</f>
        <v>0</v>
      </c>
      <c r="H38" s="150">
        <f t="shared" si="3"/>
        <v>0</v>
      </c>
      <c r="I38" s="150">
        <f>SUMIF('spr. IV'!$C$46:$C$60,$B38,'spr. IV'!$H$46:$H$60)</f>
        <v>0</v>
      </c>
      <c r="J38" s="150">
        <f>SUMIF('spr. IV'!$C$46:$C$60,$B38,'spr. IV'!$I$46:$I$60)</f>
        <v>0</v>
      </c>
      <c r="K38" s="150">
        <f>SUMIF('spr. IV'!$C$46:$C$60,$B38,'spr. IV'!$J$46:$J$60)</f>
        <v>0</v>
      </c>
      <c r="L38" s="155"/>
      <c r="M38" s="221" t="str">
        <f t="shared" si="4"/>
        <v>PRAWIDŁOWO</v>
      </c>
    </row>
    <row r="39" spans="1:13" ht="12.75" customHeight="1">
      <c r="A39" s="341"/>
      <c r="B39" s="148" t="s">
        <v>80</v>
      </c>
      <c r="C39" s="149">
        <f>'w. V'!C39</f>
        <v>0</v>
      </c>
      <c r="D39" s="150">
        <f>'w. V'!G39</f>
        <v>0</v>
      </c>
      <c r="E39" s="150">
        <f>'w. V'!I39</f>
        <v>0</v>
      </c>
      <c r="F39" s="150">
        <f>'w. V'!J39</f>
        <v>0</v>
      </c>
      <c r="G39" s="150">
        <f>'w. V'!K39</f>
        <v>0</v>
      </c>
      <c r="H39" s="150">
        <f t="shared" si="3"/>
        <v>0</v>
      </c>
      <c r="I39" s="150">
        <f>SUMIF('spr. IV'!$C$46:$C$60,$B39,'spr. IV'!$H$46:$H$60)</f>
        <v>0</v>
      </c>
      <c r="J39" s="150">
        <f>SUMIF('spr. IV'!$C$46:$C$60,$B39,'spr. IV'!$I$46:$I$60)</f>
        <v>0</v>
      </c>
      <c r="K39" s="150">
        <f>SUMIF('spr. IV'!$C$46:$C$60,$B39,'spr. IV'!$J$46:$J$60)</f>
        <v>0</v>
      </c>
      <c r="L39" s="155"/>
      <c r="M39" s="221" t="str">
        <f t="shared" si="4"/>
        <v>PRAWIDŁOWO</v>
      </c>
    </row>
    <row r="40" spans="1:13" ht="15" customHeight="1">
      <c r="A40" s="341"/>
      <c r="B40" s="148" t="s">
        <v>81</v>
      </c>
      <c r="C40" s="149">
        <f>'w. V'!C40</f>
        <v>0</v>
      </c>
      <c r="D40" s="150">
        <f>'w. V'!G40</f>
        <v>0</v>
      </c>
      <c r="E40" s="150">
        <f>'w. V'!I40</f>
        <v>0</v>
      </c>
      <c r="F40" s="150">
        <f>'w. V'!J40</f>
        <v>0</v>
      </c>
      <c r="G40" s="150">
        <f>'w. V'!K40</f>
        <v>0</v>
      </c>
      <c r="H40" s="150">
        <f t="shared" si="3"/>
        <v>0</v>
      </c>
      <c r="I40" s="150">
        <f>SUMIF('spr. IV'!$C$46:$C$60,$B40,'spr. IV'!$H$46:$H$60)</f>
        <v>0</v>
      </c>
      <c r="J40" s="150">
        <f>SUMIF('spr. IV'!$C$46:$C$60,$B40,'spr. IV'!$I$46:$I$60)</f>
        <v>0</v>
      </c>
      <c r="K40" s="150">
        <f>SUMIF('spr. IV'!$C$46:$C$60,$B40,'spr. IV'!$J$46:$J$60)</f>
        <v>0</v>
      </c>
      <c r="L40" s="155"/>
      <c r="M40" s="221" t="str">
        <f t="shared" si="4"/>
        <v>PRAWIDŁOWO</v>
      </c>
    </row>
    <row r="41" spans="1:13" s="26" customFormat="1" ht="12.75">
      <c r="A41" s="342"/>
      <c r="B41" s="355" t="s">
        <v>71</v>
      </c>
      <c r="C41" s="355"/>
      <c r="D41" s="153">
        <f>'w. V'!G41</f>
        <v>0</v>
      </c>
      <c r="E41" s="153">
        <f>SUM(E31:E40)</f>
        <v>0</v>
      </c>
      <c r="F41" s="153">
        <f>SUM(F31:F40)</f>
        <v>0</v>
      </c>
      <c r="G41" s="153">
        <f aca="true" t="shared" si="5" ref="G41:L41">SUM(G31:G40)</f>
        <v>0</v>
      </c>
      <c r="H41" s="153">
        <f t="shared" si="5"/>
        <v>0</v>
      </c>
      <c r="I41" s="153">
        <f t="shared" si="5"/>
        <v>0</v>
      </c>
      <c r="J41" s="153">
        <f t="shared" si="5"/>
        <v>0</v>
      </c>
      <c r="K41" s="153">
        <f t="shared" si="5"/>
        <v>0</v>
      </c>
      <c r="L41" s="153">
        <f t="shared" si="5"/>
        <v>0</v>
      </c>
      <c r="M41" s="221"/>
    </row>
    <row r="42" spans="1:13" s="23" customFormat="1" ht="15" customHeight="1">
      <c r="A42" s="352" t="s">
        <v>338</v>
      </c>
      <c r="B42" s="353"/>
      <c r="C42" s="354"/>
      <c r="D42" s="153">
        <f>'w. V'!G42</f>
        <v>0</v>
      </c>
      <c r="E42" s="156">
        <f aca="true" t="shared" si="6" ref="E42:L42">SUM(E27+E41)</f>
        <v>0</v>
      </c>
      <c r="F42" s="156">
        <f t="shared" si="6"/>
        <v>0</v>
      </c>
      <c r="G42" s="156">
        <f t="shared" si="6"/>
        <v>0</v>
      </c>
      <c r="H42" s="156">
        <f t="shared" si="6"/>
        <v>0</v>
      </c>
      <c r="I42" s="156">
        <f t="shared" si="6"/>
        <v>0</v>
      </c>
      <c r="J42" s="156">
        <f t="shared" si="6"/>
        <v>0</v>
      </c>
      <c r="K42" s="156">
        <f t="shared" si="6"/>
        <v>0</v>
      </c>
      <c r="L42" s="156">
        <f t="shared" si="6"/>
        <v>0</v>
      </c>
      <c r="M42" s="222"/>
    </row>
    <row r="43" ht="8.25" customHeight="1"/>
    <row r="44" ht="15"/>
    <row r="45" ht="15" hidden="1">
      <c r="A45" s="12"/>
    </row>
    <row r="46" ht="15"/>
    <row r="47" ht="15"/>
    <row r="48" ht="15"/>
    <row r="50" ht="15"/>
    <row r="51" ht="15"/>
    <row r="54" ht="15"/>
    <row r="55" ht="15"/>
    <row r="56" ht="15"/>
    <row r="57" ht="15"/>
    <row r="59" ht="15"/>
    <row r="60" ht="15"/>
    <row r="61" ht="15"/>
    <row r="62" ht="15"/>
  </sheetData>
  <sheetProtection password="813C" sheet="1" objects="1" scenarios="1" formatCells="0" formatColumns="0" formatRows="0"/>
  <mergeCells count="21">
    <mergeCell ref="A42:C42"/>
    <mergeCell ref="B41:C41"/>
    <mergeCell ref="B27:C27"/>
    <mergeCell ref="B28:L28"/>
    <mergeCell ref="D5:G5"/>
    <mergeCell ref="C29:C30"/>
    <mergeCell ref="D29:G29"/>
    <mergeCell ref="H29:L29"/>
    <mergeCell ref="H5:L5"/>
    <mergeCell ref="M4:M6"/>
    <mergeCell ref="A5:A27"/>
    <mergeCell ref="A3:M3"/>
    <mergeCell ref="A29:A41"/>
    <mergeCell ref="E1:H1"/>
    <mergeCell ref="I1:M1"/>
    <mergeCell ref="A1:D1"/>
    <mergeCell ref="B4:L4"/>
    <mergeCell ref="B5:B6"/>
    <mergeCell ref="C5:C6"/>
    <mergeCell ref="M28:M30"/>
    <mergeCell ref="B29:B30"/>
  </mergeCells>
  <dataValidations count="3">
    <dataValidation allowBlank="1" showInputMessage="1" showErrorMessage="1" prompt="komórka wypełni się automatycznie, jeśli jest wypełniony wniosek" sqref="C7:G26 C31:G40"/>
    <dataValidation allowBlank="1" showInputMessage="1" showErrorMessage="1" prompt="komórka wypełni się automatycznie" sqref="D41:L42 H7:K26 H31:K40 D27:L27"/>
    <dataValidation type="custom" allowBlank="1" showInputMessage="1" showErrorMessage="1" error="przekroczono dopuszczalny limit przesunięcia środków z dotacji" sqref="M7">
      <formula1>"PRAWIDŁOWO"</formula1>
    </dataValidation>
  </dataValidations>
  <printOptions/>
  <pageMargins left="0.25" right="0.25" top="0.75" bottom="0.75" header="0.3" footer="0.3"/>
  <pageSetup horizontalDpi="600" verticalDpi="600" orientation="landscape" paperSize="9" scale="67" r:id="rId1"/>
  <headerFooter>
    <oddFooter>&amp;Rstr.3</oddFooter>
  </headerFooter>
</worksheet>
</file>

<file path=xl/worksheets/sheet12.xml><?xml version="1.0" encoding="utf-8"?>
<worksheet xmlns="http://schemas.openxmlformats.org/spreadsheetml/2006/main" xmlns:r="http://schemas.openxmlformats.org/officeDocument/2006/relationships">
  <dimension ref="A1:W4850"/>
  <sheetViews>
    <sheetView view="pageBreakPreview" zoomScale="70" zoomScaleNormal="60" zoomScaleSheetLayoutView="70" zoomScalePageLayoutView="0" workbookViewId="0" topLeftCell="A1">
      <selection activeCell="A3" sqref="A3:L62"/>
    </sheetView>
  </sheetViews>
  <sheetFormatPr defaultColWidth="0" defaultRowHeight="15"/>
  <cols>
    <col min="1" max="1" width="4.7109375" style="10" customWidth="1"/>
    <col min="2" max="2" width="22.28125" style="10" customWidth="1"/>
    <col min="3" max="3" width="13.7109375" style="10" customWidth="1"/>
    <col min="4" max="4" width="11.7109375" style="10" customWidth="1"/>
    <col min="5" max="5" width="25.7109375" style="10" customWidth="1"/>
    <col min="6" max="6" width="11.28125" style="10" customWidth="1"/>
    <col min="7" max="7" width="10.7109375" style="10" customWidth="1"/>
    <col min="8" max="9" width="14.57421875" style="10" customWidth="1"/>
    <col min="10" max="10" width="12.57421875" style="10" customWidth="1"/>
    <col min="11" max="11" width="11.28125" style="10" customWidth="1"/>
    <col min="12" max="12" width="20.57421875" style="10" customWidth="1"/>
    <col min="13" max="13" width="4.7109375" style="10" customWidth="1"/>
    <col min="14" max="16384" width="8.7109375" style="10" hidden="1" customWidth="1"/>
  </cols>
  <sheetData>
    <row r="1" spans="1:11" ht="18" customHeight="1">
      <c r="A1" s="359" t="s">
        <v>323</v>
      </c>
      <c r="B1" s="359"/>
      <c r="C1" s="359"/>
      <c r="D1" s="359"/>
      <c r="E1" s="359"/>
      <c r="F1" s="359"/>
      <c r="G1" s="359"/>
      <c r="H1" s="359"/>
      <c r="I1" s="359"/>
      <c r="J1" s="359"/>
      <c r="K1" s="359"/>
    </row>
    <row r="2" spans="1:12" ht="10.5" customHeight="1">
      <c r="A2" s="362" t="s">
        <v>324</v>
      </c>
      <c r="B2" s="363"/>
      <c r="C2" s="363"/>
      <c r="D2" s="363"/>
      <c r="E2" s="363"/>
      <c r="F2" s="363"/>
      <c r="G2" s="363"/>
      <c r="H2" s="363"/>
      <c r="I2" s="363"/>
      <c r="J2" s="363"/>
      <c r="K2" s="363"/>
      <c r="L2" s="364"/>
    </row>
    <row r="3" spans="1:12" ht="77.25" customHeight="1">
      <c r="A3" s="128" t="s">
        <v>86</v>
      </c>
      <c r="B3" s="130" t="s">
        <v>109</v>
      </c>
      <c r="C3" s="128" t="s">
        <v>108</v>
      </c>
      <c r="D3" s="30" t="s">
        <v>101</v>
      </c>
      <c r="E3" s="128" t="s">
        <v>102</v>
      </c>
      <c r="F3" s="128" t="s">
        <v>322</v>
      </c>
      <c r="G3" s="128" t="s">
        <v>194</v>
      </c>
      <c r="H3" s="128" t="s">
        <v>321</v>
      </c>
      <c r="I3" s="128" t="s">
        <v>275</v>
      </c>
      <c r="J3" s="31" t="s">
        <v>327</v>
      </c>
      <c r="K3" s="128" t="s">
        <v>103</v>
      </c>
      <c r="L3" s="131" t="s">
        <v>320</v>
      </c>
    </row>
    <row r="4" spans="1:13" s="101" customFormat="1" ht="15.75">
      <c r="A4" s="11"/>
      <c r="B4" s="45"/>
      <c r="C4" s="96"/>
      <c r="D4" s="46"/>
      <c r="E4" s="47"/>
      <c r="F4" s="48"/>
      <c r="G4" s="99">
        <f aca="true" t="shared" si="0" ref="G4:G43">SUM(H4:J4)</f>
        <v>0</v>
      </c>
      <c r="H4" s="38"/>
      <c r="I4" s="38"/>
      <c r="J4" s="38"/>
      <c r="K4" s="46"/>
      <c r="L4" s="223" t="str">
        <f aca="true" t="shared" si="1" ref="L4:L43">IF(F4="","0",F4-G4)</f>
        <v>0</v>
      </c>
      <c r="M4" s="123"/>
    </row>
    <row r="5" spans="1:12" s="101" customFormat="1" ht="15.75">
      <c r="A5" s="11"/>
      <c r="B5" s="45"/>
      <c r="C5" s="96"/>
      <c r="D5" s="46"/>
      <c r="E5" s="47"/>
      <c r="F5" s="48"/>
      <c r="G5" s="99">
        <f t="shared" si="0"/>
        <v>0</v>
      </c>
      <c r="H5" s="38"/>
      <c r="I5" s="38"/>
      <c r="J5" s="38"/>
      <c r="K5" s="46"/>
      <c r="L5" s="223" t="str">
        <f t="shared" si="1"/>
        <v>0</v>
      </c>
    </row>
    <row r="6" spans="1:12" s="101" customFormat="1" ht="15.75">
      <c r="A6" s="11"/>
      <c r="B6" s="45"/>
      <c r="C6" s="96"/>
      <c r="D6" s="46"/>
      <c r="E6" s="47"/>
      <c r="F6" s="48"/>
      <c r="G6" s="99">
        <f t="shared" si="0"/>
        <v>0</v>
      </c>
      <c r="H6" s="38"/>
      <c r="I6" s="38"/>
      <c r="J6" s="38"/>
      <c r="K6" s="46"/>
      <c r="L6" s="223" t="str">
        <f t="shared" si="1"/>
        <v>0</v>
      </c>
    </row>
    <row r="7" spans="1:14" s="101" customFormat="1" ht="15.75">
      <c r="A7" s="11"/>
      <c r="B7" s="45"/>
      <c r="C7" s="96"/>
      <c r="D7" s="46"/>
      <c r="E7" s="47"/>
      <c r="F7" s="48"/>
      <c r="G7" s="99">
        <f t="shared" si="0"/>
        <v>0</v>
      </c>
      <c r="H7" s="38"/>
      <c r="I7" s="38"/>
      <c r="J7" s="38"/>
      <c r="K7" s="46"/>
      <c r="L7" s="223" t="str">
        <f t="shared" si="1"/>
        <v>0</v>
      </c>
      <c r="N7" s="123"/>
    </row>
    <row r="8" spans="1:16" s="101" customFormat="1" ht="15.75">
      <c r="A8" s="11"/>
      <c r="B8" s="45"/>
      <c r="C8" s="96"/>
      <c r="D8" s="46"/>
      <c r="E8" s="47"/>
      <c r="F8" s="48"/>
      <c r="G8" s="99">
        <f t="shared" si="0"/>
        <v>0</v>
      </c>
      <c r="H8" s="38"/>
      <c r="I8" s="38"/>
      <c r="J8" s="38"/>
      <c r="K8" s="46"/>
      <c r="L8" s="223" t="str">
        <f t="shared" si="1"/>
        <v>0</v>
      </c>
      <c r="P8" s="123"/>
    </row>
    <row r="9" spans="1:12" s="101" customFormat="1" ht="15.75">
      <c r="A9" s="11"/>
      <c r="B9" s="45"/>
      <c r="C9" s="96"/>
      <c r="D9" s="46"/>
      <c r="E9" s="47"/>
      <c r="F9" s="48"/>
      <c r="G9" s="99">
        <f t="shared" si="0"/>
        <v>0</v>
      </c>
      <c r="H9" s="38"/>
      <c r="I9" s="38"/>
      <c r="J9" s="38"/>
      <c r="K9" s="46"/>
      <c r="L9" s="223" t="str">
        <f t="shared" si="1"/>
        <v>0</v>
      </c>
    </row>
    <row r="10" spans="1:12" s="101" customFormat="1" ht="15.75">
      <c r="A10" s="11"/>
      <c r="B10" s="45"/>
      <c r="C10" s="96"/>
      <c r="D10" s="46"/>
      <c r="E10" s="47"/>
      <c r="F10" s="48"/>
      <c r="G10" s="99">
        <f t="shared" si="0"/>
        <v>0</v>
      </c>
      <c r="H10" s="38"/>
      <c r="I10" s="38"/>
      <c r="J10" s="38"/>
      <c r="K10" s="46"/>
      <c r="L10" s="223" t="str">
        <f t="shared" si="1"/>
        <v>0</v>
      </c>
    </row>
    <row r="11" spans="1:12" s="101" customFormat="1" ht="15.75">
      <c r="A11" s="11"/>
      <c r="B11" s="45"/>
      <c r="C11" s="96"/>
      <c r="D11" s="46"/>
      <c r="E11" s="47"/>
      <c r="F11" s="48"/>
      <c r="G11" s="99">
        <f t="shared" si="0"/>
        <v>0</v>
      </c>
      <c r="H11" s="38"/>
      <c r="I11" s="38"/>
      <c r="J11" s="38"/>
      <c r="K11" s="46"/>
      <c r="L11" s="223" t="str">
        <f t="shared" si="1"/>
        <v>0</v>
      </c>
    </row>
    <row r="12" spans="1:12" s="101" customFormat="1" ht="15.75">
      <c r="A12" s="11"/>
      <c r="B12" s="45"/>
      <c r="C12" s="96"/>
      <c r="D12" s="46"/>
      <c r="E12" s="47"/>
      <c r="F12" s="48"/>
      <c r="G12" s="99">
        <f t="shared" si="0"/>
        <v>0</v>
      </c>
      <c r="H12" s="38"/>
      <c r="I12" s="38"/>
      <c r="J12" s="38"/>
      <c r="K12" s="46"/>
      <c r="L12" s="223" t="str">
        <f t="shared" si="1"/>
        <v>0</v>
      </c>
    </row>
    <row r="13" spans="1:12" s="101" customFormat="1" ht="15.75">
      <c r="A13" s="11"/>
      <c r="B13" s="45"/>
      <c r="C13" s="96"/>
      <c r="D13" s="46"/>
      <c r="E13" s="47"/>
      <c r="F13" s="48"/>
      <c r="G13" s="99">
        <f t="shared" si="0"/>
        <v>0</v>
      </c>
      <c r="H13" s="38"/>
      <c r="I13" s="38"/>
      <c r="J13" s="38"/>
      <c r="K13" s="46"/>
      <c r="L13" s="223" t="str">
        <f t="shared" si="1"/>
        <v>0</v>
      </c>
    </row>
    <row r="14" spans="1:12" s="101" customFormat="1" ht="15.75">
      <c r="A14" s="11"/>
      <c r="B14" s="45"/>
      <c r="C14" s="96"/>
      <c r="D14" s="46"/>
      <c r="E14" s="47"/>
      <c r="F14" s="48"/>
      <c r="G14" s="99">
        <f t="shared" si="0"/>
        <v>0</v>
      </c>
      <c r="H14" s="38"/>
      <c r="I14" s="38"/>
      <c r="J14" s="38"/>
      <c r="K14" s="46"/>
      <c r="L14" s="223" t="str">
        <f t="shared" si="1"/>
        <v>0</v>
      </c>
    </row>
    <row r="15" spans="1:12" s="101" customFormat="1" ht="15.75">
      <c r="A15" s="11"/>
      <c r="B15" s="45"/>
      <c r="C15" s="96"/>
      <c r="D15" s="46"/>
      <c r="E15" s="47"/>
      <c r="F15" s="48"/>
      <c r="G15" s="99">
        <f t="shared" si="0"/>
        <v>0</v>
      </c>
      <c r="H15" s="38"/>
      <c r="I15" s="38"/>
      <c r="J15" s="38"/>
      <c r="K15" s="46"/>
      <c r="L15" s="223" t="str">
        <f t="shared" si="1"/>
        <v>0</v>
      </c>
    </row>
    <row r="16" spans="1:12" s="101" customFormat="1" ht="15.75">
      <c r="A16" s="11"/>
      <c r="B16" s="45"/>
      <c r="C16" s="96"/>
      <c r="D16" s="46"/>
      <c r="E16" s="47"/>
      <c r="F16" s="48"/>
      <c r="G16" s="99">
        <f t="shared" si="0"/>
        <v>0</v>
      </c>
      <c r="H16" s="38"/>
      <c r="I16" s="38"/>
      <c r="J16" s="38"/>
      <c r="K16" s="46"/>
      <c r="L16" s="223" t="str">
        <f t="shared" si="1"/>
        <v>0</v>
      </c>
    </row>
    <row r="17" spans="1:12" s="101" customFormat="1" ht="15.75">
      <c r="A17" s="11"/>
      <c r="B17" s="45"/>
      <c r="C17" s="96"/>
      <c r="D17" s="46"/>
      <c r="E17" s="47"/>
      <c r="F17" s="48"/>
      <c r="G17" s="99">
        <f t="shared" si="0"/>
        <v>0</v>
      </c>
      <c r="H17" s="38"/>
      <c r="I17" s="38"/>
      <c r="J17" s="38"/>
      <c r="K17" s="46"/>
      <c r="L17" s="223" t="str">
        <f t="shared" si="1"/>
        <v>0</v>
      </c>
    </row>
    <row r="18" spans="1:12" s="101" customFormat="1" ht="15.75">
      <c r="A18" s="11"/>
      <c r="B18" s="45"/>
      <c r="C18" s="96"/>
      <c r="D18" s="46"/>
      <c r="E18" s="47"/>
      <c r="F18" s="48"/>
      <c r="G18" s="99">
        <f t="shared" si="0"/>
        <v>0</v>
      </c>
      <c r="H18" s="38"/>
      <c r="I18" s="38"/>
      <c r="J18" s="38"/>
      <c r="K18" s="46"/>
      <c r="L18" s="223" t="str">
        <f t="shared" si="1"/>
        <v>0</v>
      </c>
    </row>
    <row r="19" spans="1:12" s="101" customFormat="1" ht="15.75">
      <c r="A19" s="11"/>
      <c r="B19" s="45"/>
      <c r="C19" s="96"/>
      <c r="D19" s="46"/>
      <c r="E19" s="47"/>
      <c r="F19" s="48"/>
      <c r="G19" s="99">
        <f t="shared" si="0"/>
        <v>0</v>
      </c>
      <c r="H19" s="38"/>
      <c r="I19" s="38"/>
      <c r="J19" s="38"/>
      <c r="K19" s="46"/>
      <c r="L19" s="223" t="str">
        <f t="shared" si="1"/>
        <v>0</v>
      </c>
    </row>
    <row r="20" spans="1:12" s="101" customFormat="1" ht="15.75">
      <c r="A20" s="11"/>
      <c r="B20" s="45"/>
      <c r="C20" s="96"/>
      <c r="D20" s="46"/>
      <c r="E20" s="47"/>
      <c r="F20" s="48"/>
      <c r="G20" s="99">
        <f t="shared" si="0"/>
        <v>0</v>
      </c>
      <c r="H20" s="38"/>
      <c r="I20" s="38"/>
      <c r="J20" s="38"/>
      <c r="K20" s="46"/>
      <c r="L20" s="223" t="str">
        <f t="shared" si="1"/>
        <v>0</v>
      </c>
    </row>
    <row r="21" spans="1:12" s="101" customFormat="1" ht="15.75">
      <c r="A21" s="11"/>
      <c r="B21" s="45"/>
      <c r="C21" s="96"/>
      <c r="D21" s="46"/>
      <c r="E21" s="47"/>
      <c r="F21" s="48"/>
      <c r="G21" s="99">
        <f t="shared" si="0"/>
        <v>0</v>
      </c>
      <c r="H21" s="38"/>
      <c r="I21" s="38"/>
      <c r="J21" s="38"/>
      <c r="K21" s="46"/>
      <c r="L21" s="223" t="str">
        <f t="shared" si="1"/>
        <v>0</v>
      </c>
    </row>
    <row r="22" spans="1:12" s="101" customFormat="1" ht="15.75">
      <c r="A22" s="11"/>
      <c r="B22" s="45"/>
      <c r="C22" s="96"/>
      <c r="D22" s="46"/>
      <c r="E22" s="47"/>
      <c r="F22" s="48"/>
      <c r="G22" s="99">
        <f t="shared" si="0"/>
        <v>0</v>
      </c>
      <c r="H22" s="38"/>
      <c r="I22" s="38"/>
      <c r="J22" s="38"/>
      <c r="K22" s="46"/>
      <c r="L22" s="223" t="str">
        <f t="shared" si="1"/>
        <v>0</v>
      </c>
    </row>
    <row r="23" spans="1:12" s="101" customFormat="1" ht="15.75">
      <c r="A23" s="11"/>
      <c r="B23" s="45"/>
      <c r="C23" s="96"/>
      <c r="D23" s="46"/>
      <c r="E23" s="47"/>
      <c r="F23" s="48"/>
      <c r="G23" s="99">
        <f t="shared" si="0"/>
        <v>0</v>
      </c>
      <c r="H23" s="38"/>
      <c r="I23" s="38"/>
      <c r="J23" s="38"/>
      <c r="K23" s="46"/>
      <c r="L23" s="223" t="str">
        <f t="shared" si="1"/>
        <v>0</v>
      </c>
    </row>
    <row r="24" spans="1:12" s="101" customFormat="1" ht="15.75">
      <c r="A24" s="11"/>
      <c r="B24" s="45"/>
      <c r="C24" s="96"/>
      <c r="D24" s="46"/>
      <c r="E24" s="47"/>
      <c r="F24" s="48"/>
      <c r="G24" s="99">
        <f t="shared" si="0"/>
        <v>0</v>
      </c>
      <c r="H24" s="38"/>
      <c r="I24" s="38"/>
      <c r="J24" s="38"/>
      <c r="K24" s="46"/>
      <c r="L24" s="223" t="str">
        <f t="shared" si="1"/>
        <v>0</v>
      </c>
    </row>
    <row r="25" spans="1:12" s="101" customFormat="1" ht="15.75">
      <c r="A25" s="11"/>
      <c r="B25" s="45"/>
      <c r="C25" s="96"/>
      <c r="D25" s="46"/>
      <c r="E25" s="47"/>
      <c r="F25" s="48"/>
      <c r="G25" s="99">
        <f t="shared" si="0"/>
        <v>0</v>
      </c>
      <c r="H25" s="38"/>
      <c r="I25" s="38"/>
      <c r="J25" s="38"/>
      <c r="K25" s="46"/>
      <c r="L25" s="223" t="str">
        <f t="shared" si="1"/>
        <v>0</v>
      </c>
    </row>
    <row r="26" spans="1:12" s="101" customFormat="1" ht="15.75">
      <c r="A26" s="11"/>
      <c r="B26" s="45"/>
      <c r="C26" s="96"/>
      <c r="D26" s="46"/>
      <c r="E26" s="47"/>
      <c r="F26" s="48"/>
      <c r="G26" s="99">
        <f t="shared" si="0"/>
        <v>0</v>
      </c>
      <c r="H26" s="38"/>
      <c r="I26" s="38"/>
      <c r="J26" s="38"/>
      <c r="K26" s="46"/>
      <c r="L26" s="223" t="str">
        <f t="shared" si="1"/>
        <v>0</v>
      </c>
    </row>
    <row r="27" spans="1:12" s="101" customFormat="1" ht="15.75">
      <c r="A27" s="11"/>
      <c r="B27" s="45"/>
      <c r="C27" s="96"/>
      <c r="D27" s="46"/>
      <c r="E27" s="47"/>
      <c r="F27" s="48"/>
      <c r="G27" s="99">
        <f t="shared" si="0"/>
        <v>0</v>
      </c>
      <c r="H27" s="38"/>
      <c r="I27" s="38"/>
      <c r="J27" s="38"/>
      <c r="K27" s="46"/>
      <c r="L27" s="223" t="str">
        <f t="shared" si="1"/>
        <v>0</v>
      </c>
    </row>
    <row r="28" spans="1:12" s="101" customFormat="1" ht="15.75">
      <c r="A28" s="11"/>
      <c r="B28" s="45"/>
      <c r="C28" s="96"/>
      <c r="D28" s="46"/>
      <c r="E28" s="47"/>
      <c r="F28" s="48"/>
      <c r="G28" s="99">
        <f t="shared" si="0"/>
        <v>0</v>
      </c>
      <c r="H28" s="38"/>
      <c r="I28" s="38"/>
      <c r="J28" s="38"/>
      <c r="K28" s="46"/>
      <c r="L28" s="223" t="str">
        <f t="shared" si="1"/>
        <v>0</v>
      </c>
    </row>
    <row r="29" spans="1:12" s="101" customFormat="1" ht="15.75">
      <c r="A29" s="11"/>
      <c r="B29" s="45"/>
      <c r="C29" s="96"/>
      <c r="D29" s="46"/>
      <c r="E29" s="47"/>
      <c r="F29" s="48"/>
      <c r="G29" s="99">
        <f t="shared" si="0"/>
        <v>0</v>
      </c>
      <c r="H29" s="38"/>
      <c r="I29" s="38"/>
      <c r="J29" s="38"/>
      <c r="K29" s="46"/>
      <c r="L29" s="223" t="str">
        <f t="shared" si="1"/>
        <v>0</v>
      </c>
    </row>
    <row r="30" spans="1:12" s="101" customFormat="1" ht="15.75">
      <c r="A30" s="11"/>
      <c r="B30" s="45"/>
      <c r="C30" s="96"/>
      <c r="D30" s="46"/>
      <c r="E30" s="47"/>
      <c r="F30" s="48"/>
      <c r="G30" s="99">
        <f t="shared" si="0"/>
        <v>0</v>
      </c>
      <c r="H30" s="38"/>
      <c r="I30" s="38"/>
      <c r="J30" s="38"/>
      <c r="K30" s="46"/>
      <c r="L30" s="223" t="str">
        <f t="shared" si="1"/>
        <v>0</v>
      </c>
    </row>
    <row r="31" spans="1:12" s="101" customFormat="1" ht="15.75">
      <c r="A31" s="11"/>
      <c r="B31" s="45"/>
      <c r="C31" s="96"/>
      <c r="D31" s="46"/>
      <c r="E31" s="47"/>
      <c r="F31" s="48"/>
      <c r="G31" s="99">
        <f t="shared" si="0"/>
        <v>0</v>
      </c>
      <c r="H31" s="38"/>
      <c r="I31" s="38"/>
      <c r="J31" s="38"/>
      <c r="K31" s="46"/>
      <c r="L31" s="223" t="str">
        <f t="shared" si="1"/>
        <v>0</v>
      </c>
    </row>
    <row r="32" spans="1:12" s="101" customFormat="1" ht="15.75">
      <c r="A32" s="11"/>
      <c r="B32" s="45"/>
      <c r="C32" s="96"/>
      <c r="D32" s="46"/>
      <c r="E32" s="47"/>
      <c r="F32" s="48"/>
      <c r="G32" s="99">
        <f t="shared" si="0"/>
        <v>0</v>
      </c>
      <c r="H32" s="38"/>
      <c r="I32" s="38"/>
      <c r="J32" s="38"/>
      <c r="K32" s="46"/>
      <c r="L32" s="223" t="str">
        <f t="shared" si="1"/>
        <v>0</v>
      </c>
    </row>
    <row r="33" spans="1:12" s="101" customFormat="1" ht="15.75">
      <c r="A33" s="11"/>
      <c r="B33" s="45"/>
      <c r="C33" s="96"/>
      <c r="D33" s="46"/>
      <c r="E33" s="47"/>
      <c r="F33" s="48"/>
      <c r="G33" s="99">
        <f t="shared" si="0"/>
        <v>0</v>
      </c>
      <c r="H33" s="38"/>
      <c r="I33" s="38"/>
      <c r="J33" s="38"/>
      <c r="K33" s="46"/>
      <c r="L33" s="223" t="str">
        <f t="shared" si="1"/>
        <v>0</v>
      </c>
    </row>
    <row r="34" spans="1:12" s="101" customFormat="1" ht="15.75">
      <c r="A34" s="11"/>
      <c r="B34" s="45"/>
      <c r="C34" s="96"/>
      <c r="D34" s="46"/>
      <c r="E34" s="47"/>
      <c r="F34" s="48"/>
      <c r="G34" s="99">
        <f t="shared" si="0"/>
        <v>0</v>
      </c>
      <c r="H34" s="38"/>
      <c r="I34" s="38"/>
      <c r="J34" s="38"/>
      <c r="K34" s="46"/>
      <c r="L34" s="223" t="str">
        <f t="shared" si="1"/>
        <v>0</v>
      </c>
    </row>
    <row r="35" spans="1:12" s="101" customFormat="1" ht="15.75">
      <c r="A35" s="11"/>
      <c r="B35" s="45"/>
      <c r="C35" s="96"/>
      <c r="D35" s="46"/>
      <c r="E35" s="47"/>
      <c r="F35" s="48"/>
      <c r="G35" s="99">
        <f t="shared" si="0"/>
        <v>0</v>
      </c>
      <c r="H35" s="38"/>
      <c r="I35" s="38"/>
      <c r="J35" s="38"/>
      <c r="K35" s="46"/>
      <c r="L35" s="223" t="str">
        <f t="shared" si="1"/>
        <v>0</v>
      </c>
    </row>
    <row r="36" spans="1:12" s="101" customFormat="1" ht="15.75">
      <c r="A36" s="11"/>
      <c r="B36" s="45"/>
      <c r="C36" s="96"/>
      <c r="D36" s="46"/>
      <c r="E36" s="47"/>
      <c r="F36" s="48"/>
      <c r="G36" s="99">
        <f t="shared" si="0"/>
        <v>0</v>
      </c>
      <c r="H36" s="38"/>
      <c r="I36" s="38"/>
      <c r="J36" s="38"/>
      <c r="K36" s="46"/>
      <c r="L36" s="223" t="str">
        <f t="shared" si="1"/>
        <v>0</v>
      </c>
    </row>
    <row r="37" spans="1:12" s="101" customFormat="1" ht="15.75">
      <c r="A37" s="11"/>
      <c r="B37" s="45"/>
      <c r="C37" s="96"/>
      <c r="D37" s="46"/>
      <c r="E37" s="47"/>
      <c r="F37" s="48"/>
      <c r="G37" s="99">
        <f t="shared" si="0"/>
        <v>0</v>
      </c>
      <c r="H37" s="38"/>
      <c r="I37" s="38"/>
      <c r="J37" s="38"/>
      <c r="K37" s="46"/>
      <c r="L37" s="223" t="str">
        <f t="shared" si="1"/>
        <v>0</v>
      </c>
    </row>
    <row r="38" spans="1:12" s="101" customFormat="1" ht="15.75">
      <c r="A38" s="11"/>
      <c r="B38" s="45"/>
      <c r="C38" s="96"/>
      <c r="D38" s="46"/>
      <c r="E38" s="47"/>
      <c r="F38" s="48"/>
      <c r="G38" s="99">
        <f t="shared" si="0"/>
        <v>0</v>
      </c>
      <c r="H38" s="38"/>
      <c r="I38" s="38"/>
      <c r="J38" s="38"/>
      <c r="K38" s="46"/>
      <c r="L38" s="223" t="str">
        <f t="shared" si="1"/>
        <v>0</v>
      </c>
    </row>
    <row r="39" spans="1:12" s="101" customFormat="1" ht="15.75">
      <c r="A39" s="11"/>
      <c r="B39" s="45"/>
      <c r="C39" s="96"/>
      <c r="D39" s="46"/>
      <c r="E39" s="47"/>
      <c r="F39" s="48"/>
      <c r="G39" s="99">
        <f t="shared" si="0"/>
        <v>0</v>
      </c>
      <c r="H39" s="38"/>
      <c r="I39" s="38"/>
      <c r="J39" s="38"/>
      <c r="K39" s="46"/>
      <c r="L39" s="223" t="str">
        <f t="shared" si="1"/>
        <v>0</v>
      </c>
    </row>
    <row r="40" spans="1:12" s="101" customFormat="1" ht="15.75">
      <c r="A40" s="11"/>
      <c r="B40" s="45"/>
      <c r="C40" s="96"/>
      <c r="D40" s="46"/>
      <c r="E40" s="47"/>
      <c r="F40" s="48"/>
      <c r="G40" s="99">
        <f t="shared" si="0"/>
        <v>0</v>
      </c>
      <c r="H40" s="38"/>
      <c r="I40" s="38"/>
      <c r="J40" s="38"/>
      <c r="K40" s="46"/>
      <c r="L40" s="223" t="str">
        <f t="shared" si="1"/>
        <v>0</v>
      </c>
    </row>
    <row r="41" spans="1:12" s="101" customFormat="1" ht="15.75">
      <c r="A41" s="11"/>
      <c r="B41" s="45"/>
      <c r="C41" s="96"/>
      <c r="D41" s="46"/>
      <c r="E41" s="47"/>
      <c r="F41" s="48"/>
      <c r="G41" s="99">
        <f t="shared" si="0"/>
        <v>0</v>
      </c>
      <c r="H41" s="38"/>
      <c r="I41" s="38"/>
      <c r="J41" s="38"/>
      <c r="K41" s="46"/>
      <c r="L41" s="223" t="str">
        <f t="shared" si="1"/>
        <v>0</v>
      </c>
    </row>
    <row r="42" spans="1:12" s="101" customFormat="1" ht="15.75">
      <c r="A42" s="11"/>
      <c r="B42" s="45"/>
      <c r="C42" s="96"/>
      <c r="D42" s="46"/>
      <c r="E42" s="47"/>
      <c r="F42" s="48"/>
      <c r="G42" s="99">
        <f t="shared" si="0"/>
        <v>0</v>
      </c>
      <c r="H42" s="38"/>
      <c r="I42" s="38"/>
      <c r="J42" s="38"/>
      <c r="K42" s="46"/>
      <c r="L42" s="223" t="str">
        <f t="shared" si="1"/>
        <v>0</v>
      </c>
    </row>
    <row r="43" spans="1:12" s="101" customFormat="1" ht="15.75">
      <c r="A43" s="11"/>
      <c r="B43" s="45"/>
      <c r="C43" s="96"/>
      <c r="D43" s="46"/>
      <c r="E43" s="47"/>
      <c r="F43" s="48"/>
      <c r="G43" s="99">
        <f t="shared" si="0"/>
        <v>0</v>
      </c>
      <c r="H43" s="38"/>
      <c r="I43" s="38"/>
      <c r="J43" s="38"/>
      <c r="K43" s="46"/>
      <c r="L43" s="223" t="str">
        <f t="shared" si="1"/>
        <v>0</v>
      </c>
    </row>
    <row r="44" spans="1:12" s="101" customFormat="1" ht="18" customHeight="1">
      <c r="A44" s="356" t="s">
        <v>242</v>
      </c>
      <c r="B44" s="357"/>
      <c r="C44" s="357"/>
      <c r="D44" s="357"/>
      <c r="E44" s="357"/>
      <c r="F44" s="358"/>
      <c r="G44" s="99">
        <f>SUM(G4:G43)</f>
        <v>0</v>
      </c>
      <c r="H44" s="99">
        <f>SUM(H4:H43)</f>
        <v>0</v>
      </c>
      <c r="I44" s="99"/>
      <c r="J44" s="99">
        <f>SUM(J4:J43)</f>
        <v>0</v>
      </c>
      <c r="K44" s="113"/>
      <c r="L44" s="224"/>
    </row>
    <row r="45" spans="1:12" s="101" customFormat="1" ht="18" customHeight="1">
      <c r="A45" s="360" t="s">
        <v>325</v>
      </c>
      <c r="B45" s="361"/>
      <c r="C45" s="361"/>
      <c r="D45" s="361"/>
      <c r="E45" s="361"/>
      <c r="F45" s="361"/>
      <c r="G45" s="361"/>
      <c r="H45" s="361"/>
      <c r="I45" s="361"/>
      <c r="J45" s="361"/>
      <c r="K45" s="361"/>
      <c r="L45" s="361"/>
    </row>
    <row r="46" spans="1:12" s="101" customFormat="1" ht="77.25" customHeight="1">
      <c r="A46" s="128" t="s">
        <v>86</v>
      </c>
      <c r="B46" s="130" t="s">
        <v>109</v>
      </c>
      <c r="C46" s="128" t="s">
        <v>108</v>
      </c>
      <c r="D46" s="30" t="s">
        <v>101</v>
      </c>
      <c r="E46" s="128" t="s">
        <v>102</v>
      </c>
      <c r="F46" s="128" t="s">
        <v>322</v>
      </c>
      <c r="G46" s="128" t="s">
        <v>194</v>
      </c>
      <c r="H46" s="128" t="s">
        <v>321</v>
      </c>
      <c r="I46" s="128" t="s">
        <v>275</v>
      </c>
      <c r="J46" s="31" t="s">
        <v>327</v>
      </c>
      <c r="K46" s="128" t="s">
        <v>103</v>
      </c>
      <c r="L46" s="131" t="s">
        <v>320</v>
      </c>
    </row>
    <row r="47" spans="1:12" s="101" customFormat="1" ht="15.75">
      <c r="A47" s="11"/>
      <c r="B47" s="45"/>
      <c r="C47" s="96"/>
      <c r="D47" s="46"/>
      <c r="E47" s="47"/>
      <c r="F47" s="48"/>
      <c r="G47" s="99">
        <f aca="true" t="shared" si="2" ref="G47:G60">SUM(H47:J47)</f>
        <v>0</v>
      </c>
      <c r="H47" s="38"/>
      <c r="I47" s="38"/>
      <c r="J47" s="38"/>
      <c r="K47" s="46"/>
      <c r="L47" s="223" t="str">
        <f aca="true" t="shared" si="3" ref="L47:L60">IF(F47="","0",F47-G47)</f>
        <v>0</v>
      </c>
    </row>
    <row r="48" spans="1:12" s="101" customFormat="1" ht="15.75">
      <c r="A48" s="11"/>
      <c r="B48" s="45"/>
      <c r="C48" s="96"/>
      <c r="D48" s="46"/>
      <c r="E48" s="47"/>
      <c r="F48" s="48"/>
      <c r="G48" s="99">
        <f t="shared" si="2"/>
        <v>0</v>
      </c>
      <c r="H48" s="38"/>
      <c r="I48" s="38"/>
      <c r="J48" s="38"/>
      <c r="K48" s="46"/>
      <c r="L48" s="223" t="str">
        <f t="shared" si="3"/>
        <v>0</v>
      </c>
    </row>
    <row r="49" spans="1:12" s="101" customFormat="1" ht="15.75">
      <c r="A49" s="11"/>
      <c r="B49" s="45"/>
      <c r="C49" s="96"/>
      <c r="D49" s="46"/>
      <c r="E49" s="47"/>
      <c r="F49" s="48"/>
      <c r="G49" s="99">
        <f t="shared" si="2"/>
        <v>0</v>
      </c>
      <c r="H49" s="38"/>
      <c r="I49" s="38"/>
      <c r="J49" s="38"/>
      <c r="K49" s="46"/>
      <c r="L49" s="223" t="str">
        <f t="shared" si="3"/>
        <v>0</v>
      </c>
    </row>
    <row r="50" spans="1:12" s="101" customFormat="1" ht="15.75">
      <c r="A50" s="11"/>
      <c r="B50" s="45"/>
      <c r="C50" s="96"/>
      <c r="D50" s="46"/>
      <c r="E50" s="47"/>
      <c r="F50" s="48"/>
      <c r="G50" s="99">
        <f t="shared" si="2"/>
        <v>0</v>
      </c>
      <c r="H50" s="38"/>
      <c r="I50" s="38"/>
      <c r="J50" s="38"/>
      <c r="K50" s="46"/>
      <c r="L50" s="223" t="str">
        <f t="shared" si="3"/>
        <v>0</v>
      </c>
    </row>
    <row r="51" spans="1:12" s="101" customFormat="1" ht="15.75">
      <c r="A51" s="11"/>
      <c r="B51" s="45"/>
      <c r="C51" s="96"/>
      <c r="D51" s="46"/>
      <c r="E51" s="47"/>
      <c r="F51" s="48"/>
      <c r="G51" s="99">
        <f t="shared" si="2"/>
        <v>0</v>
      </c>
      <c r="H51" s="38"/>
      <c r="I51" s="38"/>
      <c r="J51" s="38"/>
      <c r="K51" s="46"/>
      <c r="L51" s="223" t="str">
        <f t="shared" si="3"/>
        <v>0</v>
      </c>
    </row>
    <row r="52" spans="1:12" s="101" customFormat="1" ht="15.75">
      <c r="A52" s="11"/>
      <c r="B52" s="45"/>
      <c r="C52" s="96"/>
      <c r="D52" s="46"/>
      <c r="E52" s="47"/>
      <c r="F52" s="48"/>
      <c r="G52" s="99">
        <f t="shared" si="2"/>
        <v>0</v>
      </c>
      <c r="H52" s="38"/>
      <c r="I52" s="38"/>
      <c r="J52" s="38"/>
      <c r="K52" s="46"/>
      <c r="L52" s="223" t="str">
        <f t="shared" si="3"/>
        <v>0</v>
      </c>
    </row>
    <row r="53" spans="1:12" s="101" customFormat="1" ht="15.75">
      <c r="A53" s="11"/>
      <c r="B53" s="45"/>
      <c r="C53" s="96"/>
      <c r="D53" s="46"/>
      <c r="E53" s="47"/>
      <c r="F53" s="48"/>
      <c r="G53" s="99">
        <f t="shared" si="2"/>
        <v>0</v>
      </c>
      <c r="H53" s="38"/>
      <c r="I53" s="38"/>
      <c r="J53" s="38"/>
      <c r="K53" s="46"/>
      <c r="L53" s="223" t="str">
        <f t="shared" si="3"/>
        <v>0</v>
      </c>
    </row>
    <row r="54" spans="1:12" s="101" customFormat="1" ht="15.75">
      <c r="A54" s="11"/>
      <c r="B54" s="45"/>
      <c r="C54" s="96"/>
      <c r="D54" s="46"/>
      <c r="E54" s="47"/>
      <c r="F54" s="48"/>
      <c r="G54" s="99">
        <f t="shared" si="2"/>
        <v>0</v>
      </c>
      <c r="H54" s="38"/>
      <c r="I54" s="38"/>
      <c r="J54" s="38"/>
      <c r="K54" s="46"/>
      <c r="L54" s="223" t="str">
        <f t="shared" si="3"/>
        <v>0</v>
      </c>
    </row>
    <row r="55" spans="1:12" s="101" customFormat="1" ht="15.75">
      <c r="A55" s="11"/>
      <c r="B55" s="45"/>
      <c r="C55" s="96"/>
      <c r="D55" s="46"/>
      <c r="E55" s="47"/>
      <c r="F55" s="48"/>
      <c r="G55" s="99">
        <f t="shared" si="2"/>
        <v>0</v>
      </c>
      <c r="H55" s="38"/>
      <c r="I55" s="38"/>
      <c r="J55" s="38"/>
      <c r="K55" s="46"/>
      <c r="L55" s="223" t="str">
        <f t="shared" si="3"/>
        <v>0</v>
      </c>
    </row>
    <row r="56" spans="1:12" s="101" customFormat="1" ht="15.75">
      <c r="A56" s="11"/>
      <c r="B56" s="45"/>
      <c r="C56" s="96"/>
      <c r="D56" s="46"/>
      <c r="E56" s="47"/>
      <c r="F56" s="48"/>
      <c r="G56" s="99">
        <f t="shared" si="2"/>
        <v>0</v>
      </c>
      <c r="H56" s="38"/>
      <c r="I56" s="38"/>
      <c r="J56" s="38"/>
      <c r="K56" s="46"/>
      <c r="L56" s="223" t="str">
        <f t="shared" si="3"/>
        <v>0</v>
      </c>
    </row>
    <row r="57" spans="1:12" s="101" customFormat="1" ht="15.75">
      <c r="A57" s="11"/>
      <c r="B57" s="49"/>
      <c r="C57" s="96"/>
      <c r="D57" s="46"/>
      <c r="E57" s="47"/>
      <c r="F57" s="48"/>
      <c r="G57" s="99">
        <f t="shared" si="2"/>
        <v>0</v>
      </c>
      <c r="H57" s="38"/>
      <c r="I57" s="38"/>
      <c r="J57" s="38"/>
      <c r="K57" s="46"/>
      <c r="L57" s="223" t="str">
        <f t="shared" si="3"/>
        <v>0</v>
      </c>
    </row>
    <row r="58" spans="1:12" s="101" customFormat="1" ht="15.75">
      <c r="A58" s="11"/>
      <c r="B58" s="45"/>
      <c r="C58" s="96"/>
      <c r="D58" s="46"/>
      <c r="E58" s="47"/>
      <c r="F58" s="48"/>
      <c r="G58" s="99">
        <f t="shared" si="2"/>
        <v>0</v>
      </c>
      <c r="H58" s="38"/>
      <c r="I58" s="38"/>
      <c r="J58" s="38"/>
      <c r="K58" s="46"/>
      <c r="L58" s="223" t="str">
        <f t="shared" si="3"/>
        <v>0</v>
      </c>
    </row>
    <row r="59" spans="1:12" s="101" customFormat="1" ht="15.75">
      <c r="A59" s="11"/>
      <c r="B59" s="45"/>
      <c r="C59" s="96"/>
      <c r="D59" s="46"/>
      <c r="E59" s="47"/>
      <c r="F59" s="48"/>
      <c r="G59" s="99">
        <f t="shared" si="2"/>
        <v>0</v>
      </c>
      <c r="H59" s="38"/>
      <c r="I59" s="38"/>
      <c r="J59" s="38"/>
      <c r="K59" s="46"/>
      <c r="L59" s="223" t="str">
        <f t="shared" si="3"/>
        <v>0</v>
      </c>
    </row>
    <row r="60" spans="1:12" s="101" customFormat="1" ht="15.75">
      <c r="A60" s="11"/>
      <c r="B60" s="50"/>
      <c r="C60" s="96"/>
      <c r="D60" s="46"/>
      <c r="E60" s="47"/>
      <c r="F60" s="48"/>
      <c r="G60" s="99">
        <f t="shared" si="2"/>
        <v>0</v>
      </c>
      <c r="H60" s="38"/>
      <c r="I60" s="38"/>
      <c r="J60" s="38"/>
      <c r="K60" s="46"/>
      <c r="L60" s="223" t="str">
        <f t="shared" si="3"/>
        <v>0</v>
      </c>
    </row>
    <row r="61" spans="1:12" s="101" customFormat="1" ht="18" customHeight="1">
      <c r="A61" s="356" t="s">
        <v>243</v>
      </c>
      <c r="B61" s="357"/>
      <c r="C61" s="357"/>
      <c r="D61" s="357"/>
      <c r="E61" s="357"/>
      <c r="F61" s="358"/>
      <c r="G61" s="99">
        <f>SUM(G46:G60)</f>
        <v>0</v>
      </c>
      <c r="H61" s="99">
        <f>SUM(H46:H60)</f>
        <v>0</v>
      </c>
      <c r="I61" s="99"/>
      <c r="J61" s="99">
        <f>SUM(J46:J60)</f>
        <v>0</v>
      </c>
      <c r="K61" s="113"/>
      <c r="L61" s="224"/>
    </row>
    <row r="62" spans="1:12" ht="21.75" customHeight="1">
      <c r="A62" s="356" t="s">
        <v>326</v>
      </c>
      <c r="B62" s="357"/>
      <c r="C62" s="357"/>
      <c r="D62" s="357"/>
      <c r="E62" s="357"/>
      <c r="F62" s="358"/>
      <c r="G62" s="100">
        <f>SUM(G44+G61)</f>
        <v>0</v>
      </c>
      <c r="H62" s="100">
        <f>SUM(H44+H61)</f>
        <v>0</v>
      </c>
      <c r="I62" s="100"/>
      <c r="J62" s="100">
        <f>SUM(J44+J61)</f>
        <v>0</v>
      </c>
      <c r="K62" s="114"/>
      <c r="L62" s="224"/>
    </row>
    <row r="65" ht="12.75">
      <c r="A65" s="43"/>
    </row>
    <row r="66" ht="12.75">
      <c r="A66" s="43"/>
    </row>
    <row r="4821" ht="12.75">
      <c r="W4821" s="44" t="s">
        <v>51</v>
      </c>
    </row>
    <row r="4822" ht="12.75">
      <c r="W4822" s="44" t="s">
        <v>52</v>
      </c>
    </row>
    <row r="4823" ht="12.75">
      <c r="W4823" s="44" t="s">
        <v>53</v>
      </c>
    </row>
    <row r="4824" ht="12.75">
      <c r="W4824" s="44" t="s">
        <v>54</v>
      </c>
    </row>
    <row r="4825" ht="12.75">
      <c r="W4825" s="44" t="s">
        <v>55</v>
      </c>
    </row>
    <row r="4826" ht="12.75">
      <c r="W4826" s="44" t="s">
        <v>56</v>
      </c>
    </row>
    <row r="4827" ht="12.75">
      <c r="W4827" s="44" t="s">
        <v>57</v>
      </c>
    </row>
    <row r="4828" ht="12.75">
      <c r="W4828" s="44" t="s">
        <v>58</v>
      </c>
    </row>
    <row r="4829" ht="12.75">
      <c r="W4829" s="44" t="s">
        <v>59</v>
      </c>
    </row>
    <row r="4830" ht="12.75">
      <c r="W4830" s="44" t="s">
        <v>60</v>
      </c>
    </row>
    <row r="4831" ht="12.75">
      <c r="W4831" s="44" t="s">
        <v>61</v>
      </c>
    </row>
    <row r="4832" ht="12.75">
      <c r="W4832" s="44" t="s">
        <v>62</v>
      </c>
    </row>
    <row r="4833" ht="12.75">
      <c r="W4833" s="44" t="s">
        <v>63</v>
      </c>
    </row>
    <row r="4834" ht="12.75">
      <c r="W4834" s="44" t="s">
        <v>64</v>
      </c>
    </row>
    <row r="4835" ht="12.75">
      <c r="W4835" s="44" t="s">
        <v>65</v>
      </c>
    </row>
    <row r="4836" ht="12.75">
      <c r="W4836" s="44" t="s">
        <v>66</v>
      </c>
    </row>
    <row r="4837" ht="12.75">
      <c r="W4837" s="44" t="s">
        <v>67</v>
      </c>
    </row>
    <row r="4838" ht="12.75">
      <c r="W4838" s="44" t="s">
        <v>68</v>
      </c>
    </row>
    <row r="4839" ht="12.75">
      <c r="W4839" s="44" t="s">
        <v>69</v>
      </c>
    </row>
    <row r="4840" ht="12.75">
      <c r="W4840" s="44" t="s">
        <v>70</v>
      </c>
    </row>
    <row r="4841" ht="12.75">
      <c r="W4841" s="44" t="s">
        <v>72</v>
      </c>
    </row>
    <row r="4842" ht="12.75">
      <c r="W4842" s="44" t="s">
        <v>73</v>
      </c>
    </row>
    <row r="4843" ht="12.75">
      <c r="W4843" s="44" t="s">
        <v>74</v>
      </c>
    </row>
    <row r="4844" ht="12.75">
      <c r="W4844" s="44" t="s">
        <v>75</v>
      </c>
    </row>
    <row r="4845" ht="12.75">
      <c r="W4845" s="44" t="s">
        <v>76</v>
      </c>
    </row>
    <row r="4846" ht="12.75">
      <c r="W4846" s="44" t="s">
        <v>77</v>
      </c>
    </row>
    <row r="4847" ht="12.75">
      <c r="W4847" s="44" t="s">
        <v>78</v>
      </c>
    </row>
    <row r="4848" ht="12.75">
      <c r="W4848" s="44" t="s">
        <v>79</v>
      </c>
    </row>
    <row r="4849" ht="12.75">
      <c r="W4849" s="44" t="s">
        <v>80</v>
      </c>
    </row>
    <row r="4850" ht="12.75">
      <c r="W4850" s="44" t="s">
        <v>81</v>
      </c>
    </row>
  </sheetData>
  <sheetProtection password="813C" sheet="1" objects="1" scenarios="1" formatCells="0" formatColumns="0" formatRows="0"/>
  <mergeCells count="6">
    <mergeCell ref="A62:F62"/>
    <mergeCell ref="A1:K1"/>
    <mergeCell ref="A45:L45"/>
    <mergeCell ref="A44:F44"/>
    <mergeCell ref="A61:F61"/>
    <mergeCell ref="A2:L2"/>
  </mergeCells>
  <dataValidations count="6">
    <dataValidation type="list" allowBlank="1" showInputMessage="1" showErrorMessage="1" error="musisz wybrać zgodnie z punktem kosztorysu" sqref="C47:C60">
      <formula1>$W$4841:$W$4850</formula1>
    </dataValidation>
    <dataValidation type="list" allowBlank="1" showInputMessage="1" showErrorMessage="1" error="musisz wybrać zgodnie w punktem kosztorysu" sqref="C4:C43">
      <formula1>$W$4821:$W$4840</formula1>
    </dataValidation>
    <dataValidation allowBlank="1" showInputMessage="1" showErrorMessage="1" prompt="komórka wypełni się automatycznie" sqref="G4:G44 H61:J62 H44:J44 G47:G62"/>
    <dataValidation allowBlank="1" showInputMessage="1" showErrorMessage="1" prompt="komórka wypełnia się automatycznie" sqref="L47:L60"/>
    <dataValidation allowBlank="1" showInputMessage="1" showErrorMessage="1" prompt="wpisz kwotę całkowitą dokumentu księgowego" sqref="F4:F43 F47:F60"/>
    <dataValidation errorStyle="warning" type="custom" allowBlank="1" showInputMessage="1" showErrorMessage="1" prompt="komórka wypełnia się automatycznie" error="wpisz kwotę całkowitą z dokumentu" sqref="L4:L43">
      <formula1>"LICZ.JEŻELI(G4=F4)"</formula1>
    </dataValidation>
  </dataValidations>
  <hyperlinks>
    <hyperlink ref="A65" location="_ftnref1" display="_ftnref1"/>
    <hyperlink ref="A66" location="_ftnref2" display="_ftnref2"/>
  </hyperlinks>
  <printOptions/>
  <pageMargins left="0.7" right="0.7" top="0.75" bottom="0.75" header="0.3" footer="0.3"/>
  <pageSetup horizontalDpi="600" verticalDpi="600" orientation="portrait" paperSize="9" scale="49" r:id="rId1"/>
  <headerFooter>
    <oddFooter>&amp;Rstr.4</oddFooter>
  </headerFooter>
  <rowBreaks count="1" manualBreakCount="1">
    <brk id="62" max="255" man="1"/>
  </rowBreaks>
</worksheet>
</file>

<file path=xl/worksheets/sheet13.xml><?xml version="1.0" encoding="utf-8"?>
<worksheet xmlns="http://schemas.openxmlformats.org/spreadsheetml/2006/main" xmlns:r="http://schemas.openxmlformats.org/officeDocument/2006/relationships">
  <dimension ref="A1:G24"/>
  <sheetViews>
    <sheetView view="pageBreakPreview" zoomScaleSheetLayoutView="100" zoomScalePageLayoutView="0" workbookViewId="0" topLeftCell="A1">
      <selection activeCell="A3" sqref="A3:G24"/>
    </sheetView>
  </sheetViews>
  <sheetFormatPr defaultColWidth="0" defaultRowHeight="15" zeroHeight="1"/>
  <cols>
    <col min="1" max="1" width="3.57421875" style="8" customWidth="1"/>
    <col min="2" max="2" width="5.57421875" style="9" customWidth="1"/>
    <col min="3" max="3" width="33.28125" style="8" customWidth="1"/>
    <col min="4" max="4" width="15.421875" style="39" customWidth="1"/>
    <col min="5" max="5" width="15.57421875" style="39" customWidth="1"/>
    <col min="6" max="6" width="12.00390625" style="8" customWidth="1"/>
    <col min="7" max="7" width="19.7109375" style="8" customWidth="1"/>
    <col min="8" max="8" width="5.00390625" style="8" customWidth="1"/>
    <col min="9" max="16384" width="9.28125" style="8" hidden="1" customWidth="1"/>
  </cols>
  <sheetData>
    <row r="1" spans="1:5" ht="15">
      <c r="A1" s="365" t="s">
        <v>204</v>
      </c>
      <c r="B1" s="365"/>
      <c r="C1" s="365"/>
      <c r="D1" s="365"/>
      <c r="E1" s="365"/>
    </row>
    <row r="2" spans="2:5" ht="15">
      <c r="B2" s="8"/>
      <c r="D2" s="8"/>
      <c r="E2" s="8"/>
    </row>
    <row r="3" spans="1:7" ht="45">
      <c r="A3" s="196" t="s">
        <v>86</v>
      </c>
      <c r="B3" s="325" t="s">
        <v>87</v>
      </c>
      <c r="C3" s="325"/>
      <c r="D3" s="325"/>
      <c r="E3" s="325"/>
      <c r="F3" s="196" t="s">
        <v>241</v>
      </c>
      <c r="G3" s="196" t="s">
        <v>88</v>
      </c>
    </row>
    <row r="4" spans="1:7" ht="33" customHeight="1">
      <c r="A4" s="325" t="s">
        <v>276</v>
      </c>
      <c r="B4" s="316" t="s">
        <v>89</v>
      </c>
      <c r="C4" s="316"/>
      <c r="D4" s="316"/>
      <c r="E4" s="316"/>
      <c r="F4" s="92"/>
      <c r="G4" s="91">
        <f>G5+G6</f>
        <v>0</v>
      </c>
    </row>
    <row r="5" spans="1:7" ht="48.75" customHeight="1">
      <c r="A5" s="325"/>
      <c r="B5" s="197" t="s">
        <v>90</v>
      </c>
      <c r="C5" s="317" t="s">
        <v>91</v>
      </c>
      <c r="D5" s="317"/>
      <c r="E5" s="317"/>
      <c r="F5" s="91">
        <f>'spr. III'!E42</f>
        <v>0</v>
      </c>
      <c r="G5" s="91">
        <f>IF(NOT('spr. III'!E42&lt;'spr. III'!I42),'spr. III'!I42,"dotacja nie może być większa niż w umowie - popraw w zestawieniu faktur")</f>
        <v>0</v>
      </c>
    </row>
    <row r="6" spans="1:7" ht="27.75" customHeight="1">
      <c r="A6" s="325"/>
      <c r="B6" s="197" t="s">
        <v>92</v>
      </c>
      <c r="C6" s="317" t="s">
        <v>260</v>
      </c>
      <c r="D6" s="317"/>
      <c r="E6" s="317"/>
      <c r="F6" s="92"/>
      <c r="G6" s="225">
        <f>'spr. III'!J42</f>
        <v>0</v>
      </c>
    </row>
    <row r="7" spans="1:7" ht="49.5" customHeight="1">
      <c r="A7" s="325" t="s">
        <v>277</v>
      </c>
      <c r="B7" s="326" t="s">
        <v>344</v>
      </c>
      <c r="C7" s="326"/>
      <c r="D7" s="326"/>
      <c r="E7" s="326"/>
      <c r="F7" s="91">
        <f>'spr. III'!F42</f>
        <v>0</v>
      </c>
      <c r="G7" s="91">
        <f>'spr. III'!K42</f>
        <v>0</v>
      </c>
    </row>
    <row r="8" spans="1:7" ht="30" customHeight="1">
      <c r="A8" s="325"/>
      <c r="B8" s="197" t="s">
        <v>93</v>
      </c>
      <c r="C8" s="317" t="s">
        <v>195</v>
      </c>
      <c r="D8" s="317"/>
      <c r="E8" s="317"/>
      <c r="F8" s="93"/>
      <c r="G8" s="94"/>
    </row>
    <row r="9" spans="1:7" ht="30" customHeight="1">
      <c r="A9" s="325"/>
      <c r="B9" s="197" t="s">
        <v>94</v>
      </c>
      <c r="C9" s="317" t="s">
        <v>196</v>
      </c>
      <c r="D9" s="317"/>
      <c r="E9" s="317"/>
      <c r="F9" s="93"/>
      <c r="G9" s="94"/>
    </row>
    <row r="10" spans="1:7" ht="77.25" customHeight="1">
      <c r="A10" s="325"/>
      <c r="B10" s="312" t="s">
        <v>95</v>
      </c>
      <c r="C10" s="327" t="s">
        <v>210</v>
      </c>
      <c r="D10" s="327"/>
      <c r="E10" s="327"/>
      <c r="F10" s="366"/>
      <c r="G10" s="366"/>
    </row>
    <row r="11" spans="1:7" ht="30" customHeight="1">
      <c r="A11" s="325"/>
      <c r="B11" s="312"/>
      <c r="C11" s="367"/>
      <c r="D11" s="367"/>
      <c r="E11" s="367"/>
      <c r="F11" s="366"/>
      <c r="G11" s="366"/>
    </row>
    <row r="12" spans="1:7" ht="23.25" customHeight="1">
      <c r="A12" s="325"/>
      <c r="B12" s="197" t="s">
        <v>96</v>
      </c>
      <c r="C12" s="317" t="s">
        <v>197</v>
      </c>
      <c r="D12" s="317"/>
      <c r="E12" s="317"/>
      <c r="F12" s="93"/>
      <c r="G12" s="94"/>
    </row>
    <row r="13" spans="1:7" ht="44.25" customHeight="1">
      <c r="A13" s="325" t="s">
        <v>278</v>
      </c>
      <c r="B13" s="370" t="s">
        <v>343</v>
      </c>
      <c r="C13" s="370"/>
      <c r="D13" s="370"/>
      <c r="E13" s="370"/>
      <c r="F13" s="91">
        <f>'spr. III'!G42</f>
        <v>0</v>
      </c>
      <c r="G13" s="91">
        <f>'spr. III'!L42</f>
        <v>0</v>
      </c>
    </row>
    <row r="14" spans="1:7" ht="30" customHeight="1">
      <c r="A14" s="325"/>
      <c r="B14" s="197" t="s">
        <v>98</v>
      </c>
      <c r="C14" s="317" t="s">
        <v>99</v>
      </c>
      <c r="D14" s="317"/>
      <c r="E14" s="317"/>
      <c r="F14" s="92"/>
      <c r="G14" s="103"/>
    </row>
    <row r="15" spans="1:7" ht="23.25" customHeight="1">
      <c r="A15" s="325"/>
      <c r="B15" s="197" t="s">
        <v>100</v>
      </c>
      <c r="C15" s="317" t="s">
        <v>136</v>
      </c>
      <c r="D15" s="317"/>
      <c r="E15" s="317"/>
      <c r="F15" s="92"/>
      <c r="G15" s="103"/>
    </row>
    <row r="16" spans="1:7" ht="23.25" customHeight="1">
      <c r="A16" s="196" t="s">
        <v>279</v>
      </c>
      <c r="B16" s="368" t="s">
        <v>209</v>
      </c>
      <c r="C16" s="368"/>
      <c r="D16" s="368"/>
      <c r="E16" s="368"/>
      <c r="F16" s="91">
        <f>SUM(F5+F7+F13)</f>
        <v>0</v>
      </c>
      <c r="G16" s="91">
        <f>SUM(G5+G7+G13)</f>
        <v>0</v>
      </c>
    </row>
    <row r="17" spans="1:7" ht="25.5" customHeight="1">
      <c r="A17" s="196" t="s">
        <v>280</v>
      </c>
      <c r="B17" s="316" t="s">
        <v>198</v>
      </c>
      <c r="C17" s="316"/>
      <c r="D17" s="316"/>
      <c r="E17" s="316"/>
      <c r="F17" s="102" t="e">
        <f>'w. I'!F21</f>
        <v>#DIV/0!</v>
      </c>
      <c r="G17" s="102" t="e">
        <f>('spr. III'!I42+'spr. III'!J42)/'spr. III'!H42</f>
        <v>#DIV/0!</v>
      </c>
    </row>
    <row r="18" spans="1:7" ht="36.75" customHeight="1">
      <c r="A18" s="196" t="s">
        <v>281</v>
      </c>
      <c r="B18" s="316" t="s">
        <v>199</v>
      </c>
      <c r="C18" s="316"/>
      <c r="D18" s="316"/>
      <c r="E18" s="316"/>
      <c r="F18" s="102" t="e">
        <f>'w. I'!F22</f>
        <v>#DIV/0!</v>
      </c>
      <c r="G18" s="102" t="e">
        <f>'spr. III'!K42/'spr. III'!H42</f>
        <v>#DIV/0!</v>
      </c>
    </row>
    <row r="19" spans="1:7" ht="40.5" customHeight="1">
      <c r="A19" s="196" t="s">
        <v>282</v>
      </c>
      <c r="B19" s="316" t="s">
        <v>200</v>
      </c>
      <c r="C19" s="316"/>
      <c r="D19" s="316"/>
      <c r="E19" s="316"/>
      <c r="F19" s="102" t="e">
        <f>'w. I'!F23</f>
        <v>#DIV/0!</v>
      </c>
      <c r="G19" s="102" t="e">
        <f>'spr. III'!L42/'spr. III'!H42</f>
        <v>#DIV/0!</v>
      </c>
    </row>
    <row r="20" spans="1:7" s="90" customFormat="1" ht="17.25" customHeight="1">
      <c r="A20" s="20"/>
      <c r="B20" s="88"/>
      <c r="C20" s="88"/>
      <c r="D20" s="89"/>
      <c r="E20" s="89"/>
      <c r="F20" s="226"/>
      <c r="G20" s="226"/>
    </row>
    <row r="21" spans="1:7" s="90" customFormat="1" ht="4.5" customHeight="1">
      <c r="A21" s="20"/>
      <c r="B21" s="88"/>
      <c r="C21" s="88"/>
      <c r="D21" s="89"/>
      <c r="E21" s="89"/>
      <c r="F21" s="226"/>
      <c r="G21" s="226"/>
    </row>
    <row r="22" spans="1:7" ht="30">
      <c r="A22" s="196" t="s">
        <v>86</v>
      </c>
      <c r="B22" s="369" t="s">
        <v>240</v>
      </c>
      <c r="C22" s="369"/>
      <c r="D22" s="200" t="s">
        <v>237</v>
      </c>
      <c r="E22" s="200" t="s">
        <v>238</v>
      </c>
      <c r="F22" s="200" t="s">
        <v>239</v>
      </c>
      <c r="G22" s="200" t="s">
        <v>261</v>
      </c>
    </row>
    <row r="23" spans="1:7" ht="43.5" customHeight="1">
      <c r="A23" s="196" t="s">
        <v>283</v>
      </c>
      <c r="B23" s="368" t="s">
        <v>208</v>
      </c>
      <c r="C23" s="368"/>
      <c r="D23" s="91">
        <f>F5-G5</f>
        <v>0</v>
      </c>
      <c r="E23" s="103"/>
      <c r="F23" s="227"/>
      <c r="G23" s="228"/>
    </row>
    <row r="24" spans="1:7" ht="49.5" customHeight="1">
      <c r="A24" s="196" t="s">
        <v>284</v>
      </c>
      <c r="B24" s="368" t="s">
        <v>211</v>
      </c>
      <c r="C24" s="368"/>
      <c r="D24" s="92" t="e">
        <f>IF(AND(G4/G16&gt;F5/F16,G7&lt;F7),G4-(G16*F5/F16),"")</f>
        <v>#DIV/0!</v>
      </c>
      <c r="E24" s="124"/>
      <c r="F24" s="124"/>
      <c r="G24" s="124"/>
    </row>
    <row r="25" ht="15"/>
  </sheetData>
  <sheetProtection password="813C" sheet="1" objects="1" scenarios="1" formatCells="0" formatColumns="0" formatRows="0"/>
  <mergeCells count="27">
    <mergeCell ref="B23:C23"/>
    <mergeCell ref="B24:C24"/>
    <mergeCell ref="B22:C22"/>
    <mergeCell ref="B13:E13"/>
    <mergeCell ref="C14:E14"/>
    <mergeCell ref="C15:E15"/>
    <mergeCell ref="B16:E16"/>
    <mergeCell ref="B17:E17"/>
    <mergeCell ref="B18:E18"/>
    <mergeCell ref="B19:E19"/>
    <mergeCell ref="A7:A12"/>
    <mergeCell ref="C8:E8"/>
    <mergeCell ref="C9:E9"/>
    <mergeCell ref="C10:E10"/>
    <mergeCell ref="C11:E11"/>
    <mergeCell ref="C12:E12"/>
    <mergeCell ref="B10:B11"/>
    <mergeCell ref="A1:E1"/>
    <mergeCell ref="A4:A6"/>
    <mergeCell ref="G10:G11"/>
    <mergeCell ref="A13:A15"/>
    <mergeCell ref="F10:F11"/>
    <mergeCell ref="B3:E3"/>
    <mergeCell ref="B4:E4"/>
    <mergeCell ref="C5:E5"/>
    <mergeCell ref="C6:E6"/>
    <mergeCell ref="B7:E7"/>
  </mergeCells>
  <dataValidations count="5">
    <dataValidation allowBlank="1" showInputMessage="1" showErrorMessage="1" prompt="komórka wypełnia się automatycznie" sqref="F5 F7:G7 F13:G13 F16:G19 D23:D24 G4:G6"/>
    <dataValidation allowBlank="1" showInputMessage="1" showErrorMessage="1" prompt="rozdziel inne środki finansowe na kategorie wskazane w tabeli. " sqref="G8:G12"/>
    <dataValidation allowBlank="1" showInputMessage="1" showErrorMessage="1" prompt="wpisz dane z umowy, jeśli takie były w niej zawarte" sqref="F10:F11"/>
    <dataValidation allowBlank="1" showInputMessage="1" showErrorMessage="1" prompt="wpisz nazwy organów, które także przyznały dotację na to zadanie" sqref="C11:E11"/>
    <dataValidation allowBlank="1" showInputMessage="1" showErrorMessage="1" prompt="rozdziel wkład osobowy i rzeczowy na kategorie wskazane w tabeli. " sqref="G14:G15"/>
  </dataValidations>
  <printOptions/>
  <pageMargins left="0.7" right="0.7" top="0.75" bottom="0.75" header="0.3" footer="0.3"/>
  <pageSetup horizontalDpi="600" verticalDpi="600" orientation="portrait" paperSize="9" scale="83" r:id="rId1"/>
  <headerFooter>
    <oddFooter>&amp;Rstr.5</oddFooter>
  </headerFooter>
</worksheet>
</file>

<file path=xl/worksheets/sheet14.xml><?xml version="1.0" encoding="utf-8"?>
<worksheet xmlns="http://schemas.openxmlformats.org/spreadsheetml/2006/main" xmlns:r="http://schemas.openxmlformats.org/officeDocument/2006/relationships">
  <dimension ref="A1:A28"/>
  <sheetViews>
    <sheetView zoomScale="70" zoomScaleNormal="70" zoomScaleSheetLayoutView="70" zoomScalePageLayoutView="0" workbookViewId="0" topLeftCell="A1">
      <selection activeCell="A15" sqref="A15"/>
    </sheetView>
  </sheetViews>
  <sheetFormatPr defaultColWidth="0" defaultRowHeight="15" zeroHeight="1"/>
  <cols>
    <col min="1" max="1" width="151.57421875" style="55" customWidth="1"/>
    <col min="2" max="2" width="4.421875" style="42" customWidth="1"/>
    <col min="3" max="16384" width="8.7109375" style="42" hidden="1" customWidth="1"/>
  </cols>
  <sheetData>
    <row r="1" ht="15">
      <c r="A1" s="98" t="s">
        <v>223</v>
      </c>
    </row>
    <row r="2" ht="15"/>
    <row r="3" ht="52.5" customHeight="1">
      <c r="A3" s="95" t="s">
        <v>217</v>
      </c>
    </row>
    <row r="4" ht="105" customHeight="1">
      <c r="A4" s="104"/>
    </row>
    <row r="5" ht="15"/>
    <row r="6" ht="31.5" customHeight="1">
      <c r="A6" s="13" t="s">
        <v>218</v>
      </c>
    </row>
    <row r="7" ht="105.75" customHeight="1">
      <c r="A7" s="105"/>
    </row>
    <row r="8" ht="18" customHeight="1">
      <c r="A8" s="54"/>
    </row>
    <row r="9" ht="15">
      <c r="A9" s="107" t="s">
        <v>212</v>
      </c>
    </row>
    <row r="10" ht="21.75" customHeight="1">
      <c r="A10" s="108" t="s">
        <v>221</v>
      </c>
    </row>
    <row r="11" ht="21.75" customHeight="1">
      <c r="A11" s="108" t="s">
        <v>219</v>
      </c>
    </row>
    <row r="12" ht="22.5" customHeight="1">
      <c r="A12" s="108" t="s">
        <v>220</v>
      </c>
    </row>
    <row r="13" ht="39" customHeight="1">
      <c r="A13" s="108" t="s">
        <v>330</v>
      </c>
    </row>
    <row r="14" ht="15">
      <c r="A14" s="56"/>
    </row>
    <row r="15" ht="15">
      <c r="A15" s="57"/>
    </row>
    <row r="16" ht="15">
      <c r="A16" s="106"/>
    </row>
    <row r="17" ht="15">
      <c r="A17" s="106"/>
    </row>
    <row r="18" ht="15">
      <c r="A18" s="106"/>
    </row>
    <row r="19" ht="15">
      <c r="A19" s="106"/>
    </row>
    <row r="20" ht="15">
      <c r="A20" s="106"/>
    </row>
    <row r="21" ht="15">
      <c r="A21" s="109" t="s">
        <v>213</v>
      </c>
    </row>
    <row r="22" ht="15">
      <c r="A22" s="109" t="s">
        <v>222</v>
      </c>
    </row>
    <row r="23" ht="15">
      <c r="A23" s="109" t="s">
        <v>214</v>
      </c>
    </row>
    <row r="24" ht="15">
      <c r="A24" s="198"/>
    </row>
    <row r="25" ht="15">
      <c r="A25" s="132" t="s">
        <v>329</v>
      </c>
    </row>
    <row r="26" ht="33.75" customHeight="1">
      <c r="A26" s="198"/>
    </row>
    <row r="27" ht="15">
      <c r="A27" s="110" t="s">
        <v>215</v>
      </c>
    </row>
    <row r="28" ht="15">
      <c r="A28" s="110" t="s">
        <v>216</v>
      </c>
    </row>
    <row r="29" ht="15"/>
  </sheetData>
  <sheetProtection password="813C" sheet="1" objects="1" scenarios="1" formatCells="0" formatColumns="0" formatRows="0"/>
  <printOptions/>
  <pageMargins left="0.7" right="0.7" top="0.75" bottom="0.75" header="0.3" footer="0.3"/>
  <pageSetup horizontalDpi="600" verticalDpi="600" orientation="portrait" paperSize="9" r:id="rId1"/>
  <headerFooter>
    <oddFooter>&amp;Rstr.6</oddFooter>
  </headerFooter>
</worksheet>
</file>

<file path=xl/worksheets/sheet15.xml><?xml version="1.0" encoding="utf-8"?>
<worksheet xmlns="http://schemas.openxmlformats.org/spreadsheetml/2006/main" xmlns:r="http://schemas.openxmlformats.org/officeDocument/2006/relationships">
  <dimension ref="A1:E23"/>
  <sheetViews>
    <sheetView zoomScalePageLayoutView="0" workbookViewId="0" topLeftCell="A16">
      <selection activeCell="D20" sqref="D20"/>
    </sheetView>
  </sheetViews>
  <sheetFormatPr defaultColWidth="8.7109375" defaultRowHeight="15"/>
  <cols>
    <col min="1" max="1" width="8.7109375" style="5" customWidth="1"/>
    <col min="2" max="2" width="52.140625" style="164" customWidth="1"/>
    <col min="3" max="3" width="16.8515625" style="170" customWidth="1"/>
    <col min="4" max="4" width="45.140625" style="170" customWidth="1"/>
    <col min="5" max="16384" width="8.7109375" style="5" customWidth="1"/>
  </cols>
  <sheetData>
    <row r="1" ht="15">
      <c r="B1" s="164" t="s">
        <v>345</v>
      </c>
    </row>
    <row r="5" spans="2:4" ht="15">
      <c r="B5" s="165" t="s">
        <v>346</v>
      </c>
      <c r="C5" s="175"/>
      <c r="D5" s="171" t="s">
        <v>355</v>
      </c>
    </row>
    <row r="6" spans="2:4" ht="30">
      <c r="B6" s="169" t="s">
        <v>347</v>
      </c>
      <c r="C6" s="182">
        <v>1</v>
      </c>
      <c r="D6" s="172"/>
    </row>
    <row r="7" spans="2:4" ht="60">
      <c r="B7" s="169" t="s">
        <v>348</v>
      </c>
      <c r="C7" s="182">
        <v>1</v>
      </c>
      <c r="D7" s="172"/>
    </row>
    <row r="8" spans="2:4" ht="60">
      <c r="B8" s="169" t="s">
        <v>349</v>
      </c>
      <c r="C8" s="182">
        <v>1</v>
      </c>
      <c r="D8" s="172"/>
    </row>
    <row r="9" spans="2:4" ht="30">
      <c r="B9" s="169" t="s">
        <v>350</v>
      </c>
      <c r="C9" s="182">
        <v>1</v>
      </c>
      <c r="D9" s="172"/>
    </row>
    <row r="10" spans="2:4" ht="45">
      <c r="B10" s="165" t="s">
        <v>351</v>
      </c>
      <c r="C10" s="173">
        <f>CEILING('w. IVA)'!G36/60/40,1)</f>
        <v>0</v>
      </c>
      <c r="D10" s="173"/>
    </row>
    <row r="11" spans="1:5" ht="46.5" customHeight="1">
      <c r="A11" s="168"/>
      <c r="B11" s="168" t="s">
        <v>361</v>
      </c>
      <c r="C11" s="183" t="e">
        <f>('w. V'!I41+'w. V'!J41)/('w. I'!C21+'w. I'!C22)*100</f>
        <v>#DIV/0!</v>
      </c>
      <c r="D11" s="174" t="e">
        <f>IF(C11=25,0)</f>
        <v>#DIV/0!</v>
      </c>
      <c r="E11" s="167"/>
    </row>
    <row r="12" spans="1:5" ht="45">
      <c r="A12" s="168"/>
      <c r="B12" s="168" t="s">
        <v>352</v>
      </c>
      <c r="C12" s="183" t="e">
        <f>('w. V'!I41+'w. V'!J41)/('w. I'!C21+'w. I'!C22)*100</f>
        <v>#DIV/0!</v>
      </c>
      <c r="D12" s="174" t="e">
        <f>IF(AND(C11&gt;=20,C11&lt;25),1)</f>
        <v>#DIV/0!</v>
      </c>
      <c r="E12" s="167"/>
    </row>
    <row r="13" spans="1:5" ht="45">
      <c r="A13" s="168"/>
      <c r="B13" s="168" t="s">
        <v>353</v>
      </c>
      <c r="C13" s="183" t="e">
        <f>('w. V'!I41+'w. V'!J41)/('w. I'!C21+'w. I'!C22)*100</f>
        <v>#DIV/0!</v>
      </c>
      <c r="D13" s="174" t="e">
        <f>IF(AND(C11&gt;=15,C11&lt;20),4)</f>
        <v>#DIV/0!</v>
      </c>
      <c r="E13" s="167"/>
    </row>
    <row r="14" spans="1:5" ht="45">
      <c r="A14" s="168"/>
      <c r="B14" s="168" t="s">
        <v>354</v>
      </c>
      <c r="C14" s="183" t="e">
        <f>('w. V'!I41+'w. V'!J41)/('w. I'!C21+'w. I'!C22)*100</f>
        <v>#DIV/0!</v>
      </c>
      <c r="D14" s="174" t="e">
        <f>IF(C11&lt;15,10)</f>
        <v>#DIV/0!</v>
      </c>
      <c r="E14" s="163"/>
    </row>
    <row r="15" spans="1:5" ht="60">
      <c r="A15" s="177"/>
      <c r="B15" s="178" t="s">
        <v>360</v>
      </c>
      <c r="C15" s="184" t="e">
        <f>'w. I'!C21/('w. I'!C22+'w. I'!C21)*100</f>
        <v>#DIV/0!</v>
      </c>
      <c r="D15" s="179" t="e">
        <f>IF(C15=80,0)</f>
        <v>#DIV/0!</v>
      </c>
      <c r="E15" s="163"/>
    </row>
    <row r="16" spans="1:4" ht="45">
      <c r="A16" s="177"/>
      <c r="B16" s="178" t="s">
        <v>356</v>
      </c>
      <c r="C16" s="184" t="e">
        <f>'w. I'!C21/('w. I'!C22+'w. I'!C21)*100</f>
        <v>#DIV/0!</v>
      </c>
      <c r="D16" s="179" t="e">
        <f>IF(AND(C15&gt;=65,C15&lt;80),2)</f>
        <v>#DIV/0!</v>
      </c>
    </row>
    <row r="17" spans="1:4" ht="45">
      <c r="A17" s="177"/>
      <c r="B17" s="178" t="s">
        <v>357</v>
      </c>
      <c r="C17" s="184" t="e">
        <f>'w. I'!C23/('w. I'!C24+'w. I'!C23)*100</f>
        <v>#DIV/0!</v>
      </c>
      <c r="D17" s="179" t="e">
        <f>IF(AND(C15&gt;=50,C15&lt;65),5)</f>
        <v>#DIV/0!</v>
      </c>
    </row>
    <row r="18" spans="1:4" ht="45">
      <c r="A18" s="177"/>
      <c r="B18" s="178" t="s">
        <v>358</v>
      </c>
      <c r="C18" s="184" t="e">
        <f>'w. I'!C23/('w. I'!C24+'w. I'!C23)*100</f>
        <v>#DIV/0!</v>
      </c>
      <c r="D18" s="179" t="e">
        <f>IF(AND(C15&gt;=35,C15&lt;50),11)</f>
        <v>#DIV/0!</v>
      </c>
    </row>
    <row r="19" spans="1:4" ht="31.5">
      <c r="A19" s="177"/>
      <c r="B19" s="180" t="s">
        <v>359</v>
      </c>
      <c r="C19" s="184" t="e">
        <f>'w. I'!C25/('w. I'!C26+'w. I'!C25)*100</f>
        <v>#DIV/0!</v>
      </c>
      <c r="D19" s="181" t="e">
        <f>IF(C15&lt;35,25)</f>
        <v>#DIV/0!</v>
      </c>
    </row>
    <row r="20" spans="1:4" ht="31.5">
      <c r="A20" s="185"/>
      <c r="B20" s="186" t="s">
        <v>362</v>
      </c>
      <c r="C20" s="229" t="e">
        <f>'w. I'!C24/'w. II'!F21*100</f>
        <v>#DIV/0!</v>
      </c>
      <c r="D20" s="187"/>
    </row>
    <row r="21" spans="2:4" ht="47.25">
      <c r="B21" s="166" t="s">
        <v>363</v>
      </c>
      <c r="C21" s="189" t="e">
        <f>'w. I'!C20/((C23*'w. I'!C24)*C22)</f>
        <v>#DIV/0!</v>
      </c>
      <c r="D21" s="176"/>
    </row>
    <row r="22" spans="2:3" ht="15" hidden="1">
      <c r="B22" s="164" t="s">
        <v>364</v>
      </c>
      <c r="C22" s="188">
        <f>_xlfn.DAYS('w. I'!F19,'w. I'!C19)/7</f>
        <v>0</v>
      </c>
    </row>
    <row r="23" spans="2:3" ht="15" hidden="1">
      <c r="B23" s="164" t="s">
        <v>365</v>
      </c>
      <c r="C23" s="170">
        <f>'w. IVA)'!G36/45</f>
        <v>0</v>
      </c>
    </row>
  </sheetData>
  <sheetProtection selectLockedCells="1" selectUnlockedCell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26"/>
  <sheetViews>
    <sheetView tabSelected="1" zoomScale="115" zoomScaleNormal="115" zoomScaleSheetLayoutView="115" zoomScalePageLayoutView="0" workbookViewId="0" topLeftCell="A1">
      <selection activeCell="C1" sqref="C1:F1"/>
    </sheetView>
  </sheetViews>
  <sheetFormatPr defaultColWidth="0" defaultRowHeight="15"/>
  <cols>
    <col min="1" max="1" width="23.28125" style="51" customWidth="1"/>
    <col min="2" max="2" width="23.00390625" style="51" customWidth="1"/>
    <col min="3" max="3" width="12.421875" style="51" customWidth="1"/>
    <col min="4" max="4" width="9.28125" style="51" customWidth="1"/>
    <col min="5" max="5" width="20.7109375" style="51" customWidth="1"/>
    <col min="6" max="6" width="14.7109375" style="51" customWidth="1"/>
    <col min="7" max="16384" width="8.7109375" style="0" hidden="1" customWidth="1"/>
  </cols>
  <sheetData>
    <row r="1" spans="2:6" ht="40.5" customHeight="1">
      <c r="B1" s="127"/>
      <c r="C1" s="244" t="s">
        <v>366</v>
      </c>
      <c r="D1" s="244"/>
      <c r="E1" s="244"/>
      <c r="F1" s="244"/>
    </row>
    <row r="2" spans="1:6" ht="15">
      <c r="A2" s="249" t="s">
        <v>0</v>
      </c>
      <c r="B2" s="249"/>
      <c r="C2" s="249"/>
      <c r="D2" s="249"/>
      <c r="E2" s="249"/>
      <c r="F2" s="249"/>
    </row>
    <row r="3" spans="1:6" ht="15.75">
      <c r="A3" s="250" t="s">
        <v>1</v>
      </c>
      <c r="B3" s="250"/>
      <c r="C3" s="250"/>
      <c r="D3" s="250"/>
      <c r="E3" s="250"/>
      <c r="F3" s="250"/>
    </row>
    <row r="4" spans="1:6" ht="9.75" customHeight="1">
      <c r="A4" s="251"/>
      <c r="B4" s="251"/>
      <c r="C4" s="251"/>
      <c r="D4" s="251"/>
      <c r="E4" s="251"/>
      <c r="F4" s="251"/>
    </row>
    <row r="5" spans="1:6" ht="15">
      <c r="A5" s="252" t="s">
        <v>2</v>
      </c>
      <c r="B5" s="252"/>
      <c r="C5" s="252"/>
      <c r="D5" s="252"/>
      <c r="E5" s="252"/>
      <c r="F5" s="252"/>
    </row>
    <row r="6" spans="1:6" ht="25.5" customHeight="1">
      <c r="A6" s="238" t="s">
        <v>3</v>
      </c>
      <c r="B6" s="238"/>
      <c r="C6" s="238"/>
      <c r="D6" s="238"/>
      <c r="E6" s="238"/>
      <c r="F6" s="238"/>
    </row>
    <row r="7" spans="1:6" ht="17.25" customHeight="1">
      <c r="A7" s="238" t="s">
        <v>4</v>
      </c>
      <c r="B7" s="238"/>
      <c r="C7" s="238"/>
      <c r="D7" s="238"/>
      <c r="E7" s="238"/>
      <c r="F7" s="238"/>
    </row>
    <row r="8" spans="1:6" ht="31.5" customHeight="1">
      <c r="A8" s="238" t="s">
        <v>5</v>
      </c>
      <c r="B8" s="238"/>
      <c r="C8" s="238"/>
      <c r="D8" s="238"/>
      <c r="E8" s="238"/>
      <c r="F8" s="238"/>
    </row>
    <row r="9" spans="1:6" ht="7.5" customHeight="1">
      <c r="A9" s="239"/>
      <c r="B9" s="239"/>
      <c r="C9" s="239"/>
      <c r="D9" s="239"/>
      <c r="E9" s="239"/>
      <c r="F9" s="239"/>
    </row>
    <row r="10" spans="1:6" ht="15">
      <c r="A10" s="240" t="s">
        <v>170</v>
      </c>
      <c r="B10" s="240"/>
      <c r="C10" s="240"/>
      <c r="D10" s="240"/>
      <c r="E10" s="240"/>
      <c r="F10" s="240"/>
    </row>
    <row r="11" spans="1:6" ht="9" customHeight="1">
      <c r="A11" s="239"/>
      <c r="B11" s="239"/>
      <c r="C11" s="239"/>
      <c r="D11" s="239"/>
      <c r="E11" s="239"/>
      <c r="F11" s="239"/>
    </row>
    <row r="12" spans="1:6" ht="51" customHeight="1">
      <c r="A12" s="237" t="s">
        <v>168</v>
      </c>
      <c r="B12" s="237"/>
      <c r="C12" s="241"/>
      <c r="D12" s="242"/>
      <c r="E12" s="242"/>
      <c r="F12" s="242"/>
    </row>
    <row r="13" spans="1:6" ht="38.25" customHeight="1">
      <c r="A13" s="237" t="s">
        <v>6</v>
      </c>
      <c r="B13" s="237"/>
      <c r="C13" s="241"/>
      <c r="D13" s="241"/>
      <c r="E13" s="241"/>
      <c r="F13" s="241"/>
    </row>
    <row r="14" spans="1:6" ht="15">
      <c r="A14" s="237" t="s">
        <v>7</v>
      </c>
      <c r="B14" s="237"/>
      <c r="C14" s="237"/>
      <c r="D14" s="237"/>
      <c r="E14" s="237"/>
      <c r="F14" s="237"/>
    </row>
    <row r="15" spans="1:6" ht="15">
      <c r="A15" s="246" t="s">
        <v>8</v>
      </c>
      <c r="B15" s="246"/>
      <c r="C15" s="246"/>
      <c r="D15" s="246"/>
      <c r="E15" s="37" t="s">
        <v>9</v>
      </c>
      <c r="F15" s="37" t="s">
        <v>10</v>
      </c>
    </row>
    <row r="16" spans="1:6" ht="21.75" customHeight="1">
      <c r="A16" s="247"/>
      <c r="B16" s="247"/>
      <c r="C16" s="247"/>
      <c r="D16" s="247"/>
      <c r="E16" s="58"/>
      <c r="F16" s="58"/>
    </row>
    <row r="17" spans="1:6" ht="15">
      <c r="A17" s="246" t="s">
        <v>11</v>
      </c>
      <c r="B17" s="246"/>
      <c r="C17" s="246"/>
      <c r="D17" s="246"/>
      <c r="E17" s="37" t="s">
        <v>12</v>
      </c>
      <c r="F17" s="37" t="s">
        <v>13</v>
      </c>
    </row>
    <row r="18" spans="1:6" ht="24.75" customHeight="1">
      <c r="A18" s="248"/>
      <c r="B18" s="248"/>
      <c r="C18" s="248"/>
      <c r="D18" s="248"/>
      <c r="E18" s="59"/>
      <c r="F18" s="126"/>
    </row>
    <row r="19" spans="1:6" s="1" customFormat="1" ht="45.75" customHeight="1">
      <c r="A19" s="3" t="s">
        <v>305</v>
      </c>
      <c r="B19" s="40" t="s">
        <v>14</v>
      </c>
      <c r="C19" s="60"/>
      <c r="D19" s="236" t="s">
        <v>15</v>
      </c>
      <c r="E19" s="236"/>
      <c r="F19" s="60"/>
    </row>
    <row r="20" spans="1:6" ht="48.75" customHeight="1">
      <c r="A20" s="253" t="s">
        <v>169</v>
      </c>
      <c r="B20" s="40" t="s">
        <v>16</v>
      </c>
      <c r="C20" s="61">
        <f>'w. V'!G42</f>
        <v>0</v>
      </c>
      <c r="D20" s="236" t="s">
        <v>190</v>
      </c>
      <c r="E20" s="236"/>
      <c r="F20" s="62" t="e">
        <f>('w. V'!I41+'w. V'!J41)/'w. V'!G42</f>
        <v>#DIV/0!</v>
      </c>
    </row>
    <row r="21" spans="1:6" ht="36" customHeight="1">
      <c r="A21" s="254"/>
      <c r="B21" s="40" t="s">
        <v>17</v>
      </c>
      <c r="C21" s="61">
        <f>'w. V'!I42</f>
        <v>0</v>
      </c>
      <c r="D21" s="236" t="s">
        <v>184</v>
      </c>
      <c r="E21" s="236"/>
      <c r="F21" s="62" t="e">
        <f>C21/C20</f>
        <v>#DIV/0!</v>
      </c>
    </row>
    <row r="22" spans="1:6" ht="47.25" customHeight="1">
      <c r="A22" s="254"/>
      <c r="B22" s="40" t="s">
        <v>203</v>
      </c>
      <c r="C22" s="61">
        <f>'w. V'!J42</f>
        <v>0</v>
      </c>
      <c r="D22" s="236" t="s">
        <v>171</v>
      </c>
      <c r="E22" s="236"/>
      <c r="F22" s="62" t="e">
        <f>C22/C20</f>
        <v>#DIV/0!</v>
      </c>
    </row>
    <row r="23" spans="1:6" ht="60" customHeight="1">
      <c r="A23" s="255"/>
      <c r="B23" s="40" t="s">
        <v>273</v>
      </c>
      <c r="C23" s="61">
        <f>'w. V'!K42</f>
        <v>0</v>
      </c>
      <c r="D23" s="236" t="s">
        <v>274</v>
      </c>
      <c r="E23" s="236"/>
      <c r="F23" s="62" t="e">
        <f>C23/C20</f>
        <v>#DIV/0!</v>
      </c>
    </row>
    <row r="24" spans="1:6" ht="33" customHeight="1">
      <c r="A24" s="63" t="s">
        <v>224</v>
      </c>
      <c r="B24" s="40" t="s">
        <v>18</v>
      </c>
      <c r="C24" s="64">
        <f>('w. IVA)'!C36)+('w. IVB,C)'!G16)</f>
        <v>0</v>
      </c>
      <c r="D24" s="236" t="s">
        <v>19</v>
      </c>
      <c r="E24" s="236"/>
      <c r="F24" s="64">
        <f>('w. IVA)'!D36)+('w. IVB,C)'!H16)</f>
        <v>0</v>
      </c>
    </row>
    <row r="25" spans="1:6" ht="81.75" customHeight="1">
      <c r="A25" s="53" t="s">
        <v>225</v>
      </c>
      <c r="B25" s="52" t="s">
        <v>207</v>
      </c>
      <c r="C25" s="243"/>
      <c r="D25" s="243"/>
      <c r="E25" s="40" t="s">
        <v>206</v>
      </c>
      <c r="F25" s="118"/>
    </row>
    <row r="26" spans="1:6" s="1" customFormat="1" ht="75" customHeight="1">
      <c r="A26" s="63" t="s">
        <v>205</v>
      </c>
      <c r="B26" s="41" t="s">
        <v>148</v>
      </c>
      <c r="C26" s="245"/>
      <c r="D26" s="245"/>
      <c r="E26" s="41" t="s">
        <v>149</v>
      </c>
      <c r="F26" s="65"/>
    </row>
    <row r="27" ht="13.5" customHeight="1"/>
  </sheetData>
  <sheetProtection password="813C" sheet="1" objects="1" scenarios="1" formatCells="0" formatColumns="0" formatRows="0"/>
  <mergeCells count="29">
    <mergeCell ref="A2:F2"/>
    <mergeCell ref="A3:F3"/>
    <mergeCell ref="A4:F4"/>
    <mergeCell ref="A5:F5"/>
    <mergeCell ref="A11:F11"/>
    <mergeCell ref="A20:A23"/>
    <mergeCell ref="D22:E22"/>
    <mergeCell ref="D23:E23"/>
    <mergeCell ref="C13:F13"/>
    <mergeCell ref="A14:F14"/>
    <mergeCell ref="C25:D25"/>
    <mergeCell ref="D20:E20"/>
    <mergeCell ref="D21:E21"/>
    <mergeCell ref="C1:F1"/>
    <mergeCell ref="C26:D26"/>
    <mergeCell ref="A15:D15"/>
    <mergeCell ref="A17:D17"/>
    <mergeCell ref="A16:D16"/>
    <mergeCell ref="A18:D18"/>
    <mergeCell ref="D24:E24"/>
    <mergeCell ref="D19:E19"/>
    <mergeCell ref="A13:B13"/>
    <mergeCell ref="A12:B12"/>
    <mergeCell ref="A6:F6"/>
    <mergeCell ref="A7:F7"/>
    <mergeCell ref="A8:F8"/>
    <mergeCell ref="A9:F9"/>
    <mergeCell ref="A10:F10"/>
    <mergeCell ref="C12:F12"/>
  </mergeCells>
  <dataValidations count="6">
    <dataValidation type="textLength" allowBlank="1" showInputMessage="1" showErrorMessage="1" error="Wpisz poprawnie kod" sqref="E18">
      <formula1>6</formula1>
      <formula2>6</formula2>
    </dataValidation>
    <dataValidation type="date" operator="greaterThan" allowBlank="1" showInputMessage="1" showErrorMessage="1" prompt="nie później niż 31 grudnia roku udzielenia dotacji" error="wpisz poprawnie datę" sqref="F19">
      <formula1>43831</formula1>
    </dataValidation>
    <dataValidation errorStyle="warning" type="decimal" operator="greaterThan" allowBlank="1" showInputMessage="1" showErrorMessage="1" prompt="komórka wypełni się automatycznie po wypełnieniu str. V" error="wpisz poprawnie kwotę" sqref="C20:C23">
      <formula1>1</formula1>
    </dataValidation>
    <dataValidation type="date" operator="greaterThan" allowBlank="1" showInputMessage="1" showErrorMessage="1" prompt="Nie wcześniej niż 01.01.2021" sqref="C19">
      <formula1>44197</formula1>
    </dataValidation>
    <dataValidation allowBlank="1" showInputMessage="1" showErrorMessage="1" prompt="komórka wypełni się automatycznie po wypełnieniu str. V" sqref="F20 F21 F22 F23"/>
    <dataValidation allowBlank="1" showInputMessage="1" showErrorMessage="1" prompt="komórka wypełni się automatycznie po wypełnieniu str. IVA i B" sqref="C24 F24"/>
  </dataValidations>
  <printOptions/>
  <pageMargins left="0.7" right="0.7" top="0.75" bottom="0.75" header="0.3" footer="0.3"/>
  <pageSetup horizontalDpi="600" verticalDpi="600" orientation="portrait" paperSize="9" scale="84" r:id="rId1"/>
  <headerFooter>
    <oddFooter>&amp;Rcz. 1</oddFooter>
  </headerFooter>
  <rowBreaks count="1" manualBreakCount="1">
    <brk id="26" max="255" man="1"/>
  </rowBreaks>
</worksheet>
</file>

<file path=xl/worksheets/sheet3.xml><?xml version="1.0" encoding="utf-8"?>
<worksheet xmlns="http://schemas.openxmlformats.org/spreadsheetml/2006/main" xmlns:r="http://schemas.openxmlformats.org/officeDocument/2006/relationships">
  <dimension ref="A1:F24"/>
  <sheetViews>
    <sheetView zoomScale="90" zoomScaleNormal="90" zoomScaleSheetLayoutView="70" zoomScalePageLayoutView="0" workbookViewId="0" topLeftCell="A19">
      <selection activeCell="B20" sqref="B20"/>
    </sheetView>
  </sheetViews>
  <sheetFormatPr defaultColWidth="0" defaultRowHeight="15" zeroHeight="1"/>
  <cols>
    <col min="1" max="2" width="15.7109375" style="4" customWidth="1"/>
    <col min="3" max="3" width="19.28125" style="4" customWidth="1"/>
    <col min="4" max="5" width="15.7109375" style="4" customWidth="1"/>
    <col min="6" max="6" width="18.421875" style="4" customWidth="1"/>
    <col min="7" max="16384" width="8.7109375" style="0" hidden="1" customWidth="1"/>
  </cols>
  <sheetData>
    <row r="1" spans="1:6" ht="12.75" customHeight="1">
      <c r="A1" s="258" t="s">
        <v>20</v>
      </c>
      <c r="B1" s="258"/>
      <c r="C1" s="258"/>
      <c r="D1" s="258"/>
      <c r="E1" s="258"/>
      <c r="F1" s="258"/>
    </row>
    <row r="2" spans="1:6" ht="6.75" customHeight="1">
      <c r="A2" s="262"/>
      <c r="B2" s="262"/>
      <c r="C2" s="262"/>
      <c r="D2" s="262"/>
      <c r="E2" s="262"/>
      <c r="F2" s="262"/>
    </row>
    <row r="3" spans="1:6" ht="45">
      <c r="A3" s="263" t="s">
        <v>250</v>
      </c>
      <c r="B3" s="263"/>
      <c r="C3" s="263"/>
      <c r="D3" s="193" t="s">
        <v>21</v>
      </c>
      <c r="E3" s="193" t="s">
        <v>226</v>
      </c>
      <c r="F3" s="193" t="s">
        <v>22</v>
      </c>
    </row>
    <row r="4" spans="1:6" ht="31.5" customHeight="1">
      <c r="A4" s="261" t="s">
        <v>23</v>
      </c>
      <c r="B4" s="261"/>
      <c r="C4" s="261"/>
      <c r="D4" s="66"/>
      <c r="E4" s="67"/>
      <c r="F4" s="191"/>
    </row>
    <row r="5" spans="1:6" ht="36.75" customHeight="1">
      <c r="A5" s="261" t="s">
        <v>24</v>
      </c>
      <c r="B5" s="261"/>
      <c r="C5" s="261"/>
      <c r="D5" s="66"/>
      <c r="E5" s="67"/>
      <c r="F5" s="191"/>
    </row>
    <row r="6" spans="1:6" ht="41.25" customHeight="1">
      <c r="A6" s="261" t="s">
        <v>232</v>
      </c>
      <c r="B6" s="261"/>
      <c r="C6" s="261"/>
      <c r="D6" s="3"/>
      <c r="E6" s="67"/>
      <c r="F6" s="191"/>
    </row>
    <row r="7" spans="1:6" ht="63" customHeight="1">
      <c r="A7" s="261" t="s">
        <v>233</v>
      </c>
      <c r="B7" s="261"/>
      <c r="C7" s="261"/>
      <c r="D7" s="3"/>
      <c r="E7" s="67"/>
      <c r="F7" s="191"/>
    </row>
    <row r="8" spans="1:6" ht="24.75" customHeight="1">
      <c r="A8" s="236" t="s">
        <v>25</v>
      </c>
      <c r="B8" s="236"/>
      <c r="C8" s="66"/>
      <c r="D8" s="236" t="s">
        <v>26</v>
      </c>
      <c r="E8" s="236"/>
      <c r="F8" s="68"/>
    </row>
    <row r="9" spans="1:6" ht="40.5" customHeight="1">
      <c r="A9" s="236" t="s">
        <v>311</v>
      </c>
      <c r="B9" s="193" t="s">
        <v>27</v>
      </c>
      <c r="C9" s="193" t="s">
        <v>339</v>
      </c>
      <c r="D9" s="193" t="s">
        <v>28</v>
      </c>
      <c r="E9" s="193" t="s">
        <v>340</v>
      </c>
      <c r="F9" s="193" t="s">
        <v>29</v>
      </c>
    </row>
    <row r="10" spans="1:6" ht="19.5" customHeight="1">
      <c r="A10" s="236"/>
      <c r="B10" s="69"/>
      <c r="C10" s="69"/>
      <c r="D10" s="70"/>
      <c r="E10" s="69"/>
      <c r="F10" s="69"/>
    </row>
    <row r="11" spans="1:6" ht="15">
      <c r="A11" s="237" t="s">
        <v>144</v>
      </c>
      <c r="B11" s="237"/>
      <c r="C11" s="237"/>
      <c r="D11" s="237"/>
      <c r="E11" s="237"/>
      <c r="F11" s="237"/>
    </row>
    <row r="12" spans="1:6" ht="15">
      <c r="A12" s="194" t="s">
        <v>8</v>
      </c>
      <c r="B12" s="194" t="s">
        <v>9</v>
      </c>
      <c r="C12" s="194" t="s">
        <v>10</v>
      </c>
      <c r="D12" s="194" t="s">
        <v>11</v>
      </c>
      <c r="E12" s="194" t="s">
        <v>12</v>
      </c>
      <c r="F12" s="194" t="s">
        <v>13</v>
      </c>
    </row>
    <row r="13" spans="1:6" ht="21" customHeight="1">
      <c r="A13" s="71"/>
      <c r="B13" s="71"/>
      <c r="C13" s="71"/>
      <c r="D13" s="71"/>
      <c r="E13" s="74"/>
      <c r="F13" s="71"/>
    </row>
    <row r="14" spans="1:6" ht="29.25" customHeight="1">
      <c r="A14" s="259" t="s">
        <v>110</v>
      </c>
      <c r="B14" s="259"/>
      <c r="C14" s="259"/>
      <c r="D14" s="260"/>
      <c r="E14" s="260"/>
      <c r="F14" s="260"/>
    </row>
    <row r="15" spans="1:6" ht="66.75" customHeight="1">
      <c r="A15" s="237" t="s">
        <v>341</v>
      </c>
      <c r="B15" s="237"/>
      <c r="C15" s="256"/>
      <c r="D15" s="256"/>
      <c r="E15" s="256"/>
      <c r="F15" s="256"/>
    </row>
    <row r="16" spans="1:6" ht="96" customHeight="1">
      <c r="A16" s="3" t="s">
        <v>111</v>
      </c>
      <c r="B16" s="193" t="s">
        <v>30</v>
      </c>
      <c r="C16" s="193" t="s">
        <v>31</v>
      </c>
      <c r="D16" s="193" t="s">
        <v>32</v>
      </c>
      <c r="E16" s="193" t="s">
        <v>33</v>
      </c>
      <c r="F16" s="193" t="s">
        <v>34</v>
      </c>
    </row>
    <row r="17" spans="1:6" ht="21" customHeight="1">
      <c r="A17" s="193" t="s">
        <v>35</v>
      </c>
      <c r="B17" s="192"/>
      <c r="C17" s="192"/>
      <c r="D17" s="192"/>
      <c r="E17" s="192"/>
      <c r="F17" s="72"/>
    </row>
    <row r="18" spans="1:6" ht="18" customHeight="1">
      <c r="A18" s="193" t="s">
        <v>36</v>
      </c>
      <c r="B18" s="192"/>
      <c r="C18" s="192"/>
      <c r="D18" s="192"/>
      <c r="E18" s="192"/>
      <c r="F18" s="192"/>
    </row>
    <row r="19" spans="1:6" ht="91.5" customHeight="1">
      <c r="A19" s="236" t="s">
        <v>112</v>
      </c>
      <c r="B19" s="193" t="s">
        <v>30</v>
      </c>
      <c r="C19" s="193" t="s">
        <v>31</v>
      </c>
      <c r="D19" s="193" t="s">
        <v>32</v>
      </c>
      <c r="E19" s="193" t="s">
        <v>33</v>
      </c>
      <c r="F19" s="193" t="s">
        <v>34</v>
      </c>
    </row>
    <row r="20" spans="1:6" ht="21.75" customHeight="1">
      <c r="A20" s="236"/>
      <c r="B20" s="192"/>
      <c r="C20" s="192"/>
      <c r="D20" s="192"/>
      <c r="E20" s="192"/>
      <c r="F20" s="192"/>
    </row>
    <row r="21" spans="1:6" ht="78.75" customHeight="1">
      <c r="A21" s="237" t="s">
        <v>304</v>
      </c>
      <c r="B21" s="237"/>
      <c r="C21" s="73"/>
      <c r="D21" s="257" t="s">
        <v>145</v>
      </c>
      <c r="E21" s="257"/>
      <c r="F21" s="67"/>
    </row>
    <row r="22" spans="1:6" ht="19.5" customHeight="1">
      <c r="A22" s="237" t="s">
        <v>146</v>
      </c>
      <c r="B22" s="237"/>
      <c r="C22" s="237"/>
      <c r="D22" s="237"/>
      <c r="E22" s="237"/>
      <c r="F22" s="237"/>
    </row>
    <row r="23" spans="1:6" ht="60">
      <c r="A23" s="13" t="s">
        <v>37</v>
      </c>
      <c r="B23" s="256"/>
      <c r="C23" s="256"/>
      <c r="D23" s="256"/>
      <c r="E23" s="256"/>
      <c r="F23" s="256"/>
    </row>
    <row r="24" spans="1:6" ht="66.75" customHeight="1">
      <c r="A24" s="13" t="s">
        <v>38</v>
      </c>
      <c r="B24" s="256"/>
      <c r="C24" s="256"/>
      <c r="D24" s="256"/>
      <c r="E24" s="256"/>
      <c r="F24" s="256"/>
    </row>
  </sheetData>
  <sheetProtection password="813C" sheet="1" objects="1" scenarios="1" formatCells="0" formatColumns="0" formatRows="0"/>
  <mergeCells count="21">
    <mergeCell ref="A7:C7"/>
    <mergeCell ref="A2:F2"/>
    <mergeCell ref="A3:C3"/>
    <mergeCell ref="A1:F1"/>
    <mergeCell ref="A14:C14"/>
    <mergeCell ref="A19:A20"/>
    <mergeCell ref="A11:F11"/>
    <mergeCell ref="A15:B15"/>
    <mergeCell ref="D14:F14"/>
    <mergeCell ref="A8:B8"/>
    <mergeCell ref="A4:C4"/>
    <mergeCell ref="A5:C5"/>
    <mergeCell ref="A6:C6"/>
    <mergeCell ref="A22:F22"/>
    <mergeCell ref="B23:F23"/>
    <mergeCell ref="B24:F24"/>
    <mergeCell ref="A9:A10"/>
    <mergeCell ref="C15:F15"/>
    <mergeCell ref="D8:E8"/>
    <mergeCell ref="A21:B21"/>
    <mergeCell ref="D21:E21"/>
  </mergeCells>
  <dataValidations count="8">
    <dataValidation type="whole" allowBlank="1" showInputMessage="1" showErrorMessage="1" error="wpisz poprawnie numer ewidencji" sqref="E4:E7">
      <formula1>1</formula1>
      <formula2>2000000</formula2>
    </dataValidation>
    <dataValidation operator="equal" allowBlank="1" showInputMessage="1" showErrorMessage="1" prompt="musi być 9 cyfr" error="wpisz poprawnie regon" sqref="F8"/>
    <dataValidation type="decimal" allowBlank="1" showInputMessage="1" showErrorMessage="1" error="wpisz kwotę liczbowo" sqref="C21">
      <formula1>0.01</formula1>
      <formula2>5000</formula2>
    </dataValidation>
    <dataValidation type="whole" allowBlank="1" showInputMessage="1" showErrorMessage="1" error="wpisz liczbę członków w postaci liczby" sqref="F21">
      <formula1>1</formula1>
      <formula2>4000000</formula2>
    </dataValidation>
    <dataValidation allowBlank="1" showInputMessage="1" showErrorMessage="1" prompt="niepotrzebne skreślić tylko w wersji wydrukowanej" sqref="A15:B15 A4:C5"/>
    <dataValidation allowBlank="1" showInputMessage="1" showErrorMessage="1" prompt="wybierz tylko jedną spośród opcji poniżej" sqref="A3:C3"/>
    <dataValidation allowBlank="1" showInputMessage="1" showErrorMessage="1" prompt="musi być 10 cyfr" sqref="D4:D5 C8"/>
    <dataValidation allowBlank="1" showInputMessage="1" showErrorMessage="1" prompt="musi być 26 cyfr w formacie 00-0000-0000-0000-0000-0000-0000" error="wpisz poprawnie numer konta" sqref="D14:F14"/>
  </dataValidations>
  <printOptions/>
  <pageMargins left="0.7086614173228347" right="0.7086614173228347" top="0.5511811023622047" bottom="0.5511811023622047" header="0.11811023622047245" footer="0.31496062992125984"/>
  <pageSetup horizontalDpi="600" verticalDpi="600" orientation="portrait" paperSize="9" scale="81" r:id="rId1"/>
  <headerFooter>
    <oddFooter>&amp;Rcz. II</oddFooter>
  </headerFooter>
</worksheet>
</file>

<file path=xl/worksheets/sheet4.xml><?xml version="1.0" encoding="utf-8"?>
<worksheet xmlns="http://schemas.openxmlformats.org/spreadsheetml/2006/main" xmlns:r="http://schemas.openxmlformats.org/officeDocument/2006/relationships">
  <dimension ref="A1:C22"/>
  <sheetViews>
    <sheetView view="pageBreakPreview" zoomScaleSheetLayoutView="100" zoomScalePageLayoutView="0" workbookViewId="0" topLeftCell="A16">
      <selection activeCell="A7" sqref="A7"/>
    </sheetView>
  </sheetViews>
  <sheetFormatPr defaultColWidth="0" defaultRowHeight="15" zeroHeight="1"/>
  <cols>
    <col min="1" max="1" width="45.7109375" style="0" customWidth="1"/>
    <col min="2" max="2" width="20.28125" style="0" customWidth="1"/>
    <col min="3" max="3" width="31.421875" style="0" customWidth="1"/>
    <col min="4" max="6" width="0" style="0" hidden="1" customWidth="1"/>
    <col min="7" max="16384" width="8.7109375" style="0" hidden="1" customWidth="1"/>
  </cols>
  <sheetData>
    <row r="1" spans="1:3" ht="15">
      <c r="A1" s="266" t="s">
        <v>172</v>
      </c>
      <c r="B1" s="266"/>
      <c r="C1" s="266"/>
    </row>
    <row r="2" spans="1:3" ht="6" customHeight="1">
      <c r="A2" s="266"/>
      <c r="B2" s="266"/>
      <c r="C2" s="266"/>
    </row>
    <row r="3" spans="1:3" ht="40.5" customHeight="1">
      <c r="A3" s="237" t="s">
        <v>251</v>
      </c>
      <c r="B3" s="237"/>
      <c r="C3" s="237"/>
    </row>
    <row r="4" spans="1:3" ht="41.25" customHeight="1">
      <c r="A4" s="265"/>
      <c r="B4" s="265"/>
      <c r="C4" s="265"/>
    </row>
    <row r="5" spans="1:3" ht="37.5" customHeight="1">
      <c r="A5" s="267" t="s">
        <v>254</v>
      </c>
      <c r="B5" s="268"/>
      <c r="C5" s="268"/>
    </row>
    <row r="6" spans="1:3" ht="103.5" customHeight="1">
      <c r="A6" s="34" t="s">
        <v>173</v>
      </c>
      <c r="B6" s="194" t="s">
        <v>164</v>
      </c>
      <c r="C6" s="194" t="s">
        <v>163</v>
      </c>
    </row>
    <row r="7" spans="1:3" ht="19.5" customHeight="1">
      <c r="A7" s="75"/>
      <c r="B7" s="119"/>
      <c r="C7" s="201"/>
    </row>
    <row r="8" spans="1:3" ht="19.5" customHeight="1">
      <c r="A8" s="75"/>
      <c r="B8" s="119"/>
      <c r="C8" s="201"/>
    </row>
    <row r="9" spans="1:3" ht="19.5" customHeight="1">
      <c r="A9" s="75"/>
      <c r="B9" s="119"/>
      <c r="C9" s="202"/>
    </row>
    <row r="10" spans="1:3" ht="19.5" customHeight="1">
      <c r="A10" s="75"/>
      <c r="B10" s="119"/>
      <c r="C10" s="202"/>
    </row>
    <row r="11" spans="1:3" ht="19.5" customHeight="1">
      <c r="A11" s="75"/>
      <c r="B11" s="119"/>
      <c r="C11" s="202"/>
    </row>
    <row r="12" spans="1:3" ht="19.5" customHeight="1">
      <c r="A12" s="75"/>
      <c r="B12" s="119"/>
      <c r="C12" s="202"/>
    </row>
    <row r="13" spans="1:3" ht="19.5" customHeight="1">
      <c r="A13" s="75"/>
      <c r="B13" s="119"/>
      <c r="C13" s="202"/>
    </row>
    <row r="14" spans="1:3" ht="19.5" customHeight="1">
      <c r="A14" s="75"/>
      <c r="B14" s="119"/>
      <c r="C14" s="202"/>
    </row>
    <row r="15" spans="1:3" ht="56.25" customHeight="1">
      <c r="A15" s="267" t="s">
        <v>306</v>
      </c>
      <c r="B15" s="267"/>
      <c r="C15" s="267"/>
    </row>
    <row r="16" spans="1:3" ht="56.25" customHeight="1">
      <c r="A16" s="265"/>
      <c r="B16" s="265"/>
      <c r="C16" s="265"/>
    </row>
    <row r="17" spans="1:3" ht="57.75" customHeight="1">
      <c r="A17" s="237" t="s">
        <v>252</v>
      </c>
      <c r="B17" s="237"/>
      <c r="C17" s="237"/>
    </row>
    <row r="18" spans="1:3" ht="42.75" customHeight="1">
      <c r="A18" s="265"/>
      <c r="B18" s="265"/>
      <c r="C18" s="265"/>
    </row>
    <row r="19" spans="1:3" ht="65.25" customHeight="1">
      <c r="A19" s="237" t="s">
        <v>307</v>
      </c>
      <c r="B19" s="264"/>
      <c r="C19" s="264"/>
    </row>
    <row r="20" spans="1:3" ht="52.5" customHeight="1">
      <c r="A20" s="265"/>
      <c r="B20" s="265"/>
      <c r="C20" s="265"/>
    </row>
    <row r="21" spans="1:3" ht="47.25" customHeight="1">
      <c r="A21" s="237" t="s">
        <v>253</v>
      </c>
      <c r="B21" s="237"/>
      <c r="C21" s="237"/>
    </row>
    <row r="22" spans="1:3" ht="78.75" customHeight="1">
      <c r="A22" s="265"/>
      <c r="B22" s="265"/>
      <c r="C22" s="265"/>
    </row>
    <row r="32" ht="15" hidden="1"/>
    <row r="33" ht="15" hidden="1"/>
    <row r="34" ht="15" hidden="1"/>
    <row r="35" ht="15" hidden="1"/>
    <row r="36" ht="15" customHeight="1" hidden="1"/>
    <row r="37" ht="15" customHeight="1" hidden="1"/>
    <row r="38" ht="15" customHeight="1" hidden="1"/>
  </sheetData>
  <sheetProtection password="813C" sheet="1" objects="1" scenarios="1" formatCells="0" formatColumns="0" formatRows="0"/>
  <mergeCells count="13">
    <mergeCell ref="A22:C22"/>
    <mergeCell ref="A15:C15"/>
    <mergeCell ref="A16:C16"/>
    <mergeCell ref="A17:C17"/>
    <mergeCell ref="A18:C18"/>
    <mergeCell ref="A19:C19"/>
    <mergeCell ref="A20:C20"/>
    <mergeCell ref="A21:C21"/>
    <mergeCell ref="A1:C1"/>
    <mergeCell ref="A2:C2"/>
    <mergeCell ref="A3:C3"/>
    <mergeCell ref="A4:C4"/>
    <mergeCell ref="A5:C5"/>
  </mergeCells>
  <dataValidations count="1">
    <dataValidation allowBlank="1" showInputMessage="1" showErrorMessage="1" prompt="patrz &#10;http://bip.marki.pl/uchwala/15066/uchwala-nr-xxix-360-2020" sqref="A4:C4"/>
  </dataValidations>
  <printOptions/>
  <pageMargins left="0.7" right="0.7" top="0.75" bottom="0.75" header="0.3" footer="0.3"/>
  <pageSetup horizontalDpi="600" verticalDpi="600" orientation="portrait" paperSize="9" scale="84" r:id="rId1"/>
  <headerFooter>
    <oddFooter>&amp;Rstr.3</oddFooter>
  </headerFooter>
</worksheet>
</file>

<file path=xl/worksheets/sheet5.xml><?xml version="1.0" encoding="utf-8"?>
<worksheet xmlns="http://schemas.openxmlformats.org/spreadsheetml/2006/main" xmlns:r="http://schemas.openxmlformats.org/officeDocument/2006/relationships">
  <dimension ref="A1:J36"/>
  <sheetViews>
    <sheetView zoomScale="90" zoomScaleNormal="90" zoomScaleSheetLayoutView="90" zoomScalePageLayoutView="0" workbookViewId="0" topLeftCell="A7">
      <selection activeCell="F14" sqref="F14"/>
    </sheetView>
  </sheetViews>
  <sheetFormatPr defaultColWidth="0" defaultRowHeight="15" zeroHeight="1"/>
  <cols>
    <col min="1" max="1" width="20.28125" style="0" customWidth="1"/>
    <col min="2" max="2" width="16.7109375" style="0" customWidth="1"/>
    <col min="3" max="3" width="14.28125" style="0" customWidth="1"/>
    <col min="4" max="4" width="12.7109375" style="0" customWidth="1"/>
    <col min="5" max="5" width="11.28125" style="0" customWidth="1"/>
    <col min="6" max="6" width="16.00390625" style="0" customWidth="1"/>
    <col min="7" max="7" width="12.7109375" style="0" customWidth="1"/>
    <col min="8" max="8" width="22.57421875" style="0" customWidth="1"/>
    <col min="9" max="9" width="22.28125" style="0" customWidth="1"/>
    <col min="10" max="10" width="30.57421875" style="0" customWidth="1"/>
    <col min="11" max="16384" width="8.7109375" style="0" hidden="1" customWidth="1"/>
  </cols>
  <sheetData>
    <row r="1" spans="1:10" ht="14.25" customHeight="1">
      <c r="A1" s="258" t="s">
        <v>160</v>
      </c>
      <c r="B1" s="258"/>
      <c r="C1" s="258"/>
      <c r="D1" s="258"/>
      <c r="E1" s="258"/>
      <c r="F1" s="258"/>
      <c r="G1" s="258"/>
      <c r="H1" s="258"/>
      <c r="I1" s="258"/>
      <c r="J1" s="5"/>
    </row>
    <row r="2" spans="1:10" ht="8.25" customHeight="1">
      <c r="A2" s="24"/>
      <c r="B2" s="24"/>
      <c r="C2" s="24"/>
      <c r="D2" s="24"/>
      <c r="E2" s="24"/>
      <c r="F2" s="24"/>
      <c r="G2" s="24"/>
      <c r="H2" s="5"/>
      <c r="I2" s="5"/>
      <c r="J2" s="5"/>
    </row>
    <row r="3" spans="1:10" ht="15">
      <c r="A3" s="258" t="s">
        <v>147</v>
      </c>
      <c r="B3" s="258"/>
      <c r="C3" s="258"/>
      <c r="D3" s="258"/>
      <c r="E3" s="258"/>
      <c r="F3" s="258"/>
      <c r="G3" s="258"/>
      <c r="H3" s="5"/>
      <c r="I3" s="5"/>
      <c r="J3" s="5"/>
    </row>
    <row r="4" spans="1:10" ht="7.5" customHeight="1">
      <c r="A4" s="269"/>
      <c r="B4" s="269"/>
      <c r="C4" s="269"/>
      <c r="D4" s="269"/>
      <c r="E4" s="269"/>
      <c r="F4" s="269"/>
      <c r="G4" s="269"/>
      <c r="H4" s="5"/>
      <c r="I4" s="5"/>
      <c r="J4" s="5"/>
    </row>
    <row r="5" spans="1:10" s="5" customFormat="1" ht="153.75">
      <c r="A5" s="6" t="s">
        <v>312</v>
      </c>
      <c r="B5" s="6" t="s">
        <v>151</v>
      </c>
      <c r="C5" s="6" t="s">
        <v>39</v>
      </c>
      <c r="D5" s="6" t="s">
        <v>40</v>
      </c>
      <c r="E5" s="6" t="s">
        <v>41</v>
      </c>
      <c r="F5" s="6" t="s">
        <v>313</v>
      </c>
      <c r="G5" s="6" t="s">
        <v>42</v>
      </c>
      <c r="H5" s="6" t="s">
        <v>84</v>
      </c>
      <c r="I5" s="6" t="s">
        <v>85</v>
      </c>
      <c r="J5" s="17" t="s">
        <v>137</v>
      </c>
    </row>
    <row r="6" spans="1:10" ht="15">
      <c r="A6" s="203"/>
      <c r="B6" s="203"/>
      <c r="C6" s="204"/>
      <c r="D6" s="204"/>
      <c r="E6" s="204"/>
      <c r="F6" s="204"/>
      <c r="G6" s="205">
        <f>E6*F6</f>
        <v>0</v>
      </c>
      <c r="H6" s="203"/>
      <c r="I6" s="203"/>
      <c r="J6" s="203"/>
    </row>
    <row r="7" spans="1:10" ht="15">
      <c r="A7" s="203"/>
      <c r="B7" s="203"/>
      <c r="C7" s="204"/>
      <c r="D7" s="204"/>
      <c r="E7" s="204"/>
      <c r="F7" s="112"/>
      <c r="G7" s="205">
        <f aca="true" t="shared" si="0" ref="G7:G35">E7*F7</f>
        <v>0</v>
      </c>
      <c r="H7" s="203"/>
      <c r="I7" s="203"/>
      <c r="J7" s="203"/>
    </row>
    <row r="8" spans="1:10" ht="15">
      <c r="A8" s="203"/>
      <c r="B8" s="203"/>
      <c r="C8" s="204"/>
      <c r="D8" s="204"/>
      <c r="E8" s="204"/>
      <c r="F8" s="204"/>
      <c r="G8" s="205">
        <f t="shared" si="0"/>
        <v>0</v>
      </c>
      <c r="H8" s="203"/>
      <c r="I8" s="203"/>
      <c r="J8" s="203"/>
    </row>
    <row r="9" spans="1:10" ht="15">
      <c r="A9" s="203"/>
      <c r="B9" s="203"/>
      <c r="C9" s="204"/>
      <c r="D9" s="204"/>
      <c r="E9" s="204"/>
      <c r="F9" s="204"/>
      <c r="G9" s="205">
        <f t="shared" si="0"/>
        <v>0</v>
      </c>
      <c r="H9" s="203"/>
      <c r="I9" s="203"/>
      <c r="J9" s="203"/>
    </row>
    <row r="10" spans="1:10" ht="15">
      <c r="A10" s="203"/>
      <c r="B10" s="203"/>
      <c r="C10" s="204"/>
      <c r="D10" s="204"/>
      <c r="E10" s="204"/>
      <c r="F10" s="204"/>
      <c r="G10" s="205">
        <f t="shared" si="0"/>
        <v>0</v>
      </c>
      <c r="H10" s="203"/>
      <c r="I10" s="203"/>
      <c r="J10" s="203"/>
    </row>
    <row r="11" spans="1:10" ht="15">
      <c r="A11" s="203"/>
      <c r="B11" s="203"/>
      <c r="C11" s="204"/>
      <c r="D11" s="204"/>
      <c r="E11" s="204"/>
      <c r="F11" s="204"/>
      <c r="G11" s="205">
        <f t="shared" si="0"/>
        <v>0</v>
      </c>
      <c r="H11" s="203"/>
      <c r="I11" s="203"/>
      <c r="J11" s="203"/>
    </row>
    <row r="12" spans="1:10" ht="15">
      <c r="A12" s="203"/>
      <c r="B12" s="203"/>
      <c r="C12" s="204"/>
      <c r="D12" s="204"/>
      <c r="E12" s="204"/>
      <c r="F12" s="204"/>
      <c r="G12" s="205">
        <f t="shared" si="0"/>
        <v>0</v>
      </c>
      <c r="H12" s="203"/>
      <c r="I12" s="203"/>
      <c r="J12" s="203"/>
    </row>
    <row r="13" spans="1:10" ht="15">
      <c r="A13" s="203"/>
      <c r="B13" s="203"/>
      <c r="C13" s="204"/>
      <c r="D13" s="204"/>
      <c r="E13" s="204"/>
      <c r="F13" s="204"/>
      <c r="G13" s="205">
        <f t="shared" si="0"/>
        <v>0</v>
      </c>
      <c r="H13" s="203"/>
      <c r="I13" s="203"/>
      <c r="J13" s="203"/>
    </row>
    <row r="14" spans="1:10" ht="15">
      <c r="A14" s="203"/>
      <c r="B14" s="203"/>
      <c r="C14" s="204"/>
      <c r="D14" s="204"/>
      <c r="E14" s="204"/>
      <c r="F14" s="204"/>
      <c r="G14" s="205">
        <f t="shared" si="0"/>
        <v>0</v>
      </c>
      <c r="H14" s="203"/>
      <c r="I14" s="203"/>
      <c r="J14" s="203"/>
    </row>
    <row r="15" spans="1:10" ht="15">
      <c r="A15" s="203"/>
      <c r="B15" s="203"/>
      <c r="C15" s="204"/>
      <c r="D15" s="204"/>
      <c r="E15" s="204"/>
      <c r="F15" s="204"/>
      <c r="G15" s="205">
        <f t="shared" si="0"/>
        <v>0</v>
      </c>
      <c r="H15" s="203"/>
      <c r="I15" s="203"/>
      <c r="J15" s="203"/>
    </row>
    <row r="16" spans="1:10" ht="15">
      <c r="A16" s="203"/>
      <c r="B16" s="203"/>
      <c r="C16" s="204"/>
      <c r="D16" s="204"/>
      <c r="E16" s="204"/>
      <c r="F16" s="204"/>
      <c r="G16" s="205">
        <f t="shared" si="0"/>
        <v>0</v>
      </c>
      <c r="H16" s="203"/>
      <c r="I16" s="203"/>
      <c r="J16" s="203"/>
    </row>
    <row r="17" spans="1:10" ht="15">
      <c r="A17" s="203"/>
      <c r="B17" s="203"/>
      <c r="C17" s="204"/>
      <c r="D17" s="204"/>
      <c r="E17" s="204"/>
      <c r="F17" s="204"/>
      <c r="G17" s="205">
        <f t="shared" si="0"/>
        <v>0</v>
      </c>
      <c r="H17" s="203"/>
      <c r="I17" s="203"/>
      <c r="J17" s="203"/>
    </row>
    <row r="18" spans="1:10" ht="15">
      <c r="A18" s="203"/>
      <c r="B18" s="203"/>
      <c r="C18" s="204"/>
      <c r="D18" s="204"/>
      <c r="E18" s="204"/>
      <c r="F18" s="204"/>
      <c r="G18" s="205">
        <f t="shared" si="0"/>
        <v>0</v>
      </c>
      <c r="H18" s="203"/>
      <c r="I18" s="203"/>
      <c r="J18" s="203"/>
    </row>
    <row r="19" spans="1:10" ht="15">
      <c r="A19" s="203"/>
      <c r="B19" s="203"/>
      <c r="C19" s="204"/>
      <c r="D19" s="204"/>
      <c r="E19" s="204"/>
      <c r="F19" s="204"/>
      <c r="G19" s="205">
        <f t="shared" si="0"/>
        <v>0</v>
      </c>
      <c r="H19" s="203"/>
      <c r="I19" s="203"/>
      <c r="J19" s="203"/>
    </row>
    <row r="20" spans="1:10" ht="15">
      <c r="A20" s="203"/>
      <c r="B20" s="203"/>
      <c r="C20" s="204"/>
      <c r="D20" s="204"/>
      <c r="E20" s="204"/>
      <c r="F20" s="204"/>
      <c r="G20" s="205">
        <f t="shared" si="0"/>
        <v>0</v>
      </c>
      <c r="H20" s="203"/>
      <c r="I20" s="203"/>
      <c r="J20" s="203"/>
    </row>
    <row r="21" spans="1:10" ht="15">
      <c r="A21" s="203"/>
      <c r="B21" s="203"/>
      <c r="C21" s="204"/>
      <c r="D21" s="204"/>
      <c r="E21" s="204"/>
      <c r="F21" s="204"/>
      <c r="G21" s="205">
        <f t="shared" si="0"/>
        <v>0</v>
      </c>
      <c r="H21" s="203"/>
      <c r="I21" s="203"/>
      <c r="J21" s="203"/>
    </row>
    <row r="22" spans="1:10" ht="15">
      <c r="A22" s="203"/>
      <c r="B22" s="203"/>
      <c r="C22" s="204"/>
      <c r="D22" s="204"/>
      <c r="E22" s="204"/>
      <c r="F22" s="204"/>
      <c r="G22" s="205">
        <f t="shared" si="0"/>
        <v>0</v>
      </c>
      <c r="H22" s="203"/>
      <c r="I22" s="203"/>
      <c r="J22" s="203"/>
    </row>
    <row r="23" spans="1:10" ht="15">
      <c r="A23" s="203"/>
      <c r="B23" s="203"/>
      <c r="C23" s="204"/>
      <c r="D23" s="204"/>
      <c r="E23" s="204"/>
      <c r="F23" s="204"/>
      <c r="G23" s="205">
        <f t="shared" si="0"/>
        <v>0</v>
      </c>
      <c r="H23" s="203"/>
      <c r="I23" s="203"/>
      <c r="J23" s="203"/>
    </row>
    <row r="24" spans="1:10" ht="15">
      <c r="A24" s="203"/>
      <c r="B24" s="203"/>
      <c r="C24" s="204"/>
      <c r="D24" s="204"/>
      <c r="E24" s="204"/>
      <c r="F24" s="204"/>
      <c r="G24" s="205">
        <f t="shared" si="0"/>
        <v>0</v>
      </c>
      <c r="H24" s="203"/>
      <c r="I24" s="203"/>
      <c r="J24" s="203"/>
    </row>
    <row r="25" spans="1:10" ht="15">
      <c r="A25" s="203"/>
      <c r="B25" s="203"/>
      <c r="C25" s="204"/>
      <c r="D25" s="204"/>
      <c r="E25" s="204"/>
      <c r="F25" s="204"/>
      <c r="G25" s="205">
        <f t="shared" si="0"/>
        <v>0</v>
      </c>
      <c r="H25" s="203"/>
      <c r="I25" s="203"/>
      <c r="J25" s="203"/>
    </row>
    <row r="26" spans="1:10" ht="15">
      <c r="A26" s="203"/>
      <c r="B26" s="203"/>
      <c r="C26" s="204"/>
      <c r="D26" s="204"/>
      <c r="E26" s="204"/>
      <c r="F26" s="204"/>
      <c r="G26" s="205">
        <f t="shared" si="0"/>
        <v>0</v>
      </c>
      <c r="H26" s="203"/>
      <c r="I26" s="203"/>
      <c r="J26" s="203"/>
    </row>
    <row r="27" spans="1:10" ht="15">
      <c r="A27" s="203"/>
      <c r="B27" s="203"/>
      <c r="C27" s="204"/>
      <c r="D27" s="204"/>
      <c r="E27" s="204"/>
      <c r="F27" s="204"/>
      <c r="G27" s="205">
        <f t="shared" si="0"/>
        <v>0</v>
      </c>
      <c r="H27" s="203"/>
      <c r="I27" s="203"/>
      <c r="J27" s="203"/>
    </row>
    <row r="28" spans="1:10" ht="15">
      <c r="A28" s="203"/>
      <c r="B28" s="203"/>
      <c r="C28" s="204"/>
      <c r="D28" s="204"/>
      <c r="E28" s="204"/>
      <c r="F28" s="204"/>
      <c r="G28" s="205">
        <f t="shared" si="0"/>
        <v>0</v>
      </c>
      <c r="H28" s="203"/>
      <c r="I28" s="203"/>
      <c r="J28" s="203"/>
    </row>
    <row r="29" spans="1:10" ht="15">
      <c r="A29" s="203"/>
      <c r="B29" s="203"/>
      <c r="C29" s="204"/>
      <c r="D29" s="204"/>
      <c r="E29" s="204"/>
      <c r="F29" s="204"/>
      <c r="G29" s="205">
        <f t="shared" si="0"/>
        <v>0</v>
      </c>
      <c r="H29" s="203"/>
      <c r="I29" s="203"/>
      <c r="J29" s="203"/>
    </row>
    <row r="30" spans="1:10" ht="15">
      <c r="A30" s="203"/>
      <c r="B30" s="203"/>
      <c r="C30" s="204"/>
      <c r="D30" s="204"/>
      <c r="E30" s="204"/>
      <c r="F30" s="204"/>
      <c r="G30" s="205">
        <f t="shared" si="0"/>
        <v>0</v>
      </c>
      <c r="H30" s="203"/>
      <c r="I30" s="203"/>
      <c r="J30" s="203"/>
    </row>
    <row r="31" spans="1:10" ht="15">
      <c r="A31" s="203"/>
      <c r="B31" s="203"/>
      <c r="C31" s="204"/>
      <c r="D31" s="204"/>
      <c r="E31" s="204"/>
      <c r="F31" s="204"/>
      <c r="G31" s="205">
        <f t="shared" si="0"/>
        <v>0</v>
      </c>
      <c r="H31" s="203"/>
      <c r="I31" s="203"/>
      <c r="J31" s="203"/>
    </row>
    <row r="32" spans="1:10" ht="15">
      <c r="A32" s="203"/>
      <c r="B32" s="203"/>
      <c r="C32" s="204"/>
      <c r="D32" s="204"/>
      <c r="E32" s="204"/>
      <c r="F32" s="204"/>
      <c r="G32" s="205">
        <f t="shared" si="0"/>
        <v>0</v>
      </c>
      <c r="H32" s="203"/>
      <c r="I32" s="203"/>
      <c r="J32" s="203"/>
    </row>
    <row r="33" spans="1:10" ht="15">
      <c r="A33" s="203"/>
      <c r="B33" s="203"/>
      <c r="C33" s="204"/>
      <c r="D33" s="204"/>
      <c r="E33" s="204"/>
      <c r="F33" s="204"/>
      <c r="G33" s="205">
        <f t="shared" si="0"/>
        <v>0</v>
      </c>
      <c r="H33" s="203"/>
      <c r="I33" s="203"/>
      <c r="J33" s="203"/>
    </row>
    <row r="34" spans="1:10" ht="15">
      <c r="A34" s="203"/>
      <c r="B34" s="203"/>
      <c r="C34" s="204"/>
      <c r="D34" s="204"/>
      <c r="E34" s="204"/>
      <c r="F34" s="204"/>
      <c r="G34" s="205">
        <f t="shared" si="0"/>
        <v>0</v>
      </c>
      <c r="H34" s="203"/>
      <c r="I34" s="203"/>
      <c r="J34" s="203"/>
    </row>
    <row r="35" spans="1:10" ht="15">
      <c r="A35" s="203"/>
      <c r="B35" s="203"/>
      <c r="C35" s="204"/>
      <c r="D35" s="204"/>
      <c r="E35" s="204"/>
      <c r="F35" s="204"/>
      <c r="G35" s="205">
        <f t="shared" si="0"/>
        <v>0</v>
      </c>
      <c r="H35" s="203"/>
      <c r="I35" s="203"/>
      <c r="J35" s="203"/>
    </row>
    <row r="36" spans="1:10" ht="15">
      <c r="A36" s="270" t="s">
        <v>43</v>
      </c>
      <c r="B36" s="271"/>
      <c r="C36" s="206">
        <f>SUM(C6:C35)</f>
        <v>0</v>
      </c>
      <c r="D36" s="206">
        <f>SUM(D6:D35)</f>
        <v>0</v>
      </c>
      <c r="E36" s="206">
        <f>SUM(E6:E35)</f>
        <v>0</v>
      </c>
      <c r="F36" s="207" t="s">
        <v>43</v>
      </c>
      <c r="G36" s="206">
        <f>SUM(G6:G35)</f>
        <v>0</v>
      </c>
      <c r="H36" s="208"/>
      <c r="I36" s="208"/>
      <c r="J36" s="209"/>
    </row>
    <row r="37" ht="15"/>
  </sheetData>
  <sheetProtection password="813C" sheet="1" objects="1" scenarios="1" formatCells="0" formatColumns="0" formatRows="0"/>
  <mergeCells count="4">
    <mergeCell ref="A4:G4"/>
    <mergeCell ref="A3:G3"/>
    <mergeCell ref="A1:I1"/>
    <mergeCell ref="A36:B36"/>
  </mergeCells>
  <dataValidations count="3">
    <dataValidation type="whole" allowBlank="1" showInputMessage="1" showErrorMessage="1" error="wpisz poprawnie liczbę" sqref="C6:F35">
      <formula1>1</formula1>
      <formula2>10000000</formula2>
    </dataValidation>
    <dataValidation allowBlank="1" showInputMessage="1" showErrorMessage="1" prompt="komórka wypełni się automatycznie" sqref="C36:E36 G36"/>
    <dataValidation allowBlank="1" showInputMessage="1" showErrorMessage="1" prompt="Komórka wypełni się automatycznie" sqref="G6:G35"/>
  </dataValidations>
  <printOptions/>
  <pageMargins left="0.7" right="0.7" top="0.75" bottom="0.75" header="0.3" footer="0.3"/>
  <pageSetup horizontalDpi="600" verticalDpi="600" orientation="landscape" paperSize="9" scale="70" r:id="rId1"/>
  <headerFooter>
    <oddFooter>&amp;Rcz. IVA)</oddFooter>
  </headerFooter>
</worksheet>
</file>

<file path=xl/worksheets/sheet6.xml><?xml version="1.0" encoding="utf-8"?>
<worksheet xmlns="http://schemas.openxmlformats.org/spreadsheetml/2006/main" xmlns:r="http://schemas.openxmlformats.org/officeDocument/2006/relationships">
  <dimension ref="A1:AA103"/>
  <sheetViews>
    <sheetView zoomScaleSheetLayoutView="90" zoomScalePageLayoutView="0" workbookViewId="0" topLeftCell="A7">
      <selection activeCell="F22" sqref="F22:G22"/>
    </sheetView>
  </sheetViews>
  <sheetFormatPr defaultColWidth="0" defaultRowHeight="15" zeroHeight="1"/>
  <cols>
    <col min="1" max="1" width="5.7109375" style="0" customWidth="1"/>
    <col min="2" max="2" width="29.421875" style="0" customWidth="1"/>
    <col min="3" max="3" width="21.7109375" style="0" customWidth="1"/>
    <col min="4" max="4" width="15.28125" style="0" customWidth="1"/>
    <col min="5" max="6" width="9.57421875" style="0" customWidth="1"/>
    <col min="7" max="7" width="7.7109375" style="0" customWidth="1"/>
    <col min="8" max="8" width="9.57421875" style="0" customWidth="1"/>
    <col min="9" max="9" width="11.7109375" style="0" customWidth="1"/>
    <col min="10" max="10" width="34.421875" style="0" customWidth="1"/>
    <col min="11" max="24" width="8.7109375" style="0" hidden="1" customWidth="1"/>
    <col min="25" max="27" width="0" style="0" hidden="1" customWidth="1"/>
    <col min="28" max="16384" width="8.7109375" style="0" hidden="1" customWidth="1"/>
  </cols>
  <sheetData>
    <row r="1" spans="1:10" ht="25.5" customHeight="1">
      <c r="A1" s="258" t="s">
        <v>160</v>
      </c>
      <c r="B1" s="258"/>
      <c r="C1" s="258"/>
      <c r="D1" s="258"/>
      <c r="E1" s="258"/>
      <c r="F1" s="258"/>
      <c r="G1" s="258"/>
      <c r="H1" s="258"/>
      <c r="I1" s="258"/>
      <c r="J1" s="258"/>
    </row>
    <row r="2" spans="1:10" ht="6.75" customHeight="1">
      <c r="A2" s="5"/>
      <c r="B2" s="24"/>
      <c r="C2" s="24"/>
      <c r="D2" s="24"/>
      <c r="E2" s="24"/>
      <c r="F2" s="24"/>
      <c r="G2" s="24"/>
      <c r="H2" s="24"/>
      <c r="I2" s="5"/>
      <c r="J2" s="5"/>
    </row>
    <row r="3" spans="1:10" ht="14.25" customHeight="1">
      <c r="A3" s="258" t="s">
        <v>159</v>
      </c>
      <c r="B3" s="258"/>
      <c r="C3" s="258"/>
      <c r="D3" s="258"/>
      <c r="E3" s="258"/>
      <c r="F3" s="258"/>
      <c r="G3" s="258"/>
      <c r="H3" s="258"/>
      <c r="I3" s="258"/>
      <c r="J3" s="258"/>
    </row>
    <row r="4" spans="1:10" ht="2.25" customHeight="1">
      <c r="A4" s="5"/>
      <c r="B4" s="273"/>
      <c r="C4" s="273"/>
      <c r="D4" s="273"/>
      <c r="E4" s="273"/>
      <c r="F4" s="273"/>
      <c r="G4" s="273"/>
      <c r="H4" s="273"/>
      <c r="I4" s="5"/>
      <c r="J4" s="5"/>
    </row>
    <row r="5" spans="1:10" ht="57" customHeight="1">
      <c r="A5" s="274" t="s">
        <v>142</v>
      </c>
      <c r="B5" s="274" t="s">
        <v>113</v>
      </c>
      <c r="C5" s="274" t="s">
        <v>114</v>
      </c>
      <c r="D5" s="274" t="s">
        <v>124</v>
      </c>
      <c r="E5" s="282" t="s">
        <v>115</v>
      </c>
      <c r="F5" s="283"/>
      <c r="G5" s="274" t="s">
        <v>122</v>
      </c>
      <c r="H5" s="274"/>
      <c r="I5" s="274" t="s">
        <v>342</v>
      </c>
      <c r="J5" s="274" t="s">
        <v>127</v>
      </c>
    </row>
    <row r="6" spans="1:10" s="5" customFormat="1" ht="44.25" customHeight="1">
      <c r="A6" s="274"/>
      <c r="B6" s="274"/>
      <c r="C6" s="274"/>
      <c r="D6" s="274"/>
      <c r="E6" s="284"/>
      <c r="F6" s="285"/>
      <c r="G6" s="157" t="s">
        <v>125</v>
      </c>
      <c r="H6" s="157" t="s">
        <v>126</v>
      </c>
      <c r="I6" s="274"/>
      <c r="J6" s="274"/>
    </row>
    <row r="7" spans="1:10" ht="15">
      <c r="A7" s="158"/>
      <c r="B7" s="158"/>
      <c r="C7" s="158"/>
      <c r="D7" s="158"/>
      <c r="E7" s="275"/>
      <c r="F7" s="276"/>
      <c r="G7" s="159"/>
      <c r="H7" s="159"/>
      <c r="I7" s="160"/>
      <c r="J7" s="158"/>
    </row>
    <row r="8" spans="1:10" ht="15">
      <c r="A8" s="158"/>
      <c r="B8" s="158"/>
      <c r="C8" s="158"/>
      <c r="D8" s="158"/>
      <c r="E8" s="275"/>
      <c r="F8" s="276"/>
      <c r="G8" s="159"/>
      <c r="H8" s="159"/>
      <c r="I8" s="160"/>
      <c r="J8" s="158"/>
    </row>
    <row r="9" spans="1:10" ht="15">
      <c r="A9" s="158"/>
      <c r="B9" s="158"/>
      <c r="C9" s="158"/>
      <c r="D9" s="158"/>
      <c r="E9" s="275"/>
      <c r="F9" s="276"/>
      <c r="G9" s="159"/>
      <c r="H9" s="159"/>
      <c r="I9" s="160"/>
      <c r="J9" s="158"/>
    </row>
    <row r="10" spans="1:10" ht="15">
      <c r="A10" s="158"/>
      <c r="B10" s="158"/>
      <c r="C10" s="158"/>
      <c r="D10" s="158"/>
      <c r="E10" s="275"/>
      <c r="F10" s="276"/>
      <c r="G10" s="159"/>
      <c r="H10" s="159"/>
      <c r="I10" s="160"/>
      <c r="J10" s="158"/>
    </row>
    <row r="11" spans="1:10" ht="15">
      <c r="A11" s="158"/>
      <c r="B11" s="158"/>
      <c r="C11" s="158"/>
      <c r="D11" s="158"/>
      <c r="E11" s="275"/>
      <c r="F11" s="276"/>
      <c r="G11" s="159"/>
      <c r="H11" s="159"/>
      <c r="I11" s="160"/>
      <c r="J11" s="158"/>
    </row>
    <row r="12" spans="1:10" ht="15">
      <c r="A12" s="158"/>
      <c r="B12" s="158"/>
      <c r="C12" s="158"/>
      <c r="D12" s="158"/>
      <c r="E12" s="275"/>
      <c r="F12" s="276"/>
      <c r="G12" s="159"/>
      <c r="H12" s="159"/>
      <c r="I12" s="160"/>
      <c r="J12" s="158"/>
    </row>
    <row r="13" spans="1:10" ht="15">
      <c r="A13" s="158"/>
      <c r="B13" s="158"/>
      <c r="C13" s="158"/>
      <c r="D13" s="158"/>
      <c r="E13" s="275"/>
      <c r="F13" s="276"/>
      <c r="G13" s="159"/>
      <c r="H13" s="159"/>
      <c r="I13" s="160"/>
      <c r="J13" s="158"/>
    </row>
    <row r="14" spans="1:10" ht="15">
      <c r="A14" s="158"/>
      <c r="B14" s="158"/>
      <c r="C14" s="158"/>
      <c r="D14" s="158"/>
      <c r="E14" s="275"/>
      <c r="F14" s="276"/>
      <c r="G14" s="159"/>
      <c r="H14" s="159"/>
      <c r="I14" s="160"/>
      <c r="J14" s="158"/>
    </row>
    <row r="15" spans="1:10" ht="15">
      <c r="A15" s="158"/>
      <c r="B15" s="158"/>
      <c r="C15" s="158"/>
      <c r="D15" s="158"/>
      <c r="E15" s="277"/>
      <c r="F15" s="277"/>
      <c r="G15" s="159"/>
      <c r="H15" s="159"/>
      <c r="I15" s="160"/>
      <c r="J15" s="158"/>
    </row>
    <row r="16" spans="1:10" ht="15">
      <c r="A16" s="210"/>
      <c r="B16" s="210"/>
      <c r="C16" s="210"/>
      <c r="D16" s="210"/>
      <c r="E16" s="5"/>
      <c r="F16" s="211" t="s">
        <v>123</v>
      </c>
      <c r="G16" s="212">
        <f>SUM(G7:G15)</f>
        <v>0</v>
      </c>
      <c r="H16" s="212">
        <f>SUM(H7:H15)</f>
        <v>0</v>
      </c>
      <c r="I16" s="213">
        <f>SUM(I7:I15)</f>
        <v>0</v>
      </c>
      <c r="J16" s="210"/>
    </row>
    <row r="17" spans="1:10" ht="7.5" customHeight="1">
      <c r="A17" s="5"/>
      <c r="B17" s="5"/>
      <c r="C17" s="5"/>
      <c r="D17" s="5"/>
      <c r="E17" s="5"/>
      <c r="F17" s="5"/>
      <c r="G17" s="5"/>
      <c r="H17" s="5"/>
      <c r="I17" s="5"/>
      <c r="J17" s="5"/>
    </row>
    <row r="18" spans="1:10" ht="15">
      <c r="A18" s="272" t="s">
        <v>255</v>
      </c>
      <c r="B18" s="272"/>
      <c r="C18" s="272"/>
      <c r="D18" s="272"/>
      <c r="E18" s="272"/>
      <c r="F18" s="272"/>
      <c r="G18" s="272"/>
      <c r="H18" s="272"/>
      <c r="I18" s="272"/>
      <c r="J18" s="272"/>
    </row>
    <row r="19" spans="1:10" ht="6" customHeight="1">
      <c r="A19" s="272"/>
      <c r="B19" s="272"/>
      <c r="C19" s="272"/>
      <c r="D19" s="272"/>
      <c r="E19" s="272"/>
      <c r="F19" s="272"/>
      <c r="G19" s="272"/>
      <c r="H19" s="272"/>
      <c r="I19" s="272"/>
      <c r="J19" s="272"/>
    </row>
    <row r="20" spans="1:10" ht="15" customHeight="1">
      <c r="A20" s="279" t="s">
        <v>86</v>
      </c>
      <c r="B20" s="279" t="s">
        <v>143</v>
      </c>
      <c r="C20" s="279"/>
      <c r="D20" s="279" t="s">
        <v>128</v>
      </c>
      <c r="E20" s="279"/>
      <c r="F20" s="279"/>
      <c r="G20" s="279"/>
      <c r="H20" s="280" t="s">
        <v>129</v>
      </c>
      <c r="I20" s="280"/>
      <c r="J20" s="280"/>
    </row>
    <row r="21" spans="1:10" ht="30" customHeight="1">
      <c r="A21" s="279"/>
      <c r="B21" s="279"/>
      <c r="C21" s="279"/>
      <c r="D21" s="279" t="s">
        <v>130</v>
      </c>
      <c r="E21" s="279"/>
      <c r="F21" s="280" t="s">
        <v>131</v>
      </c>
      <c r="G21" s="280"/>
      <c r="H21" s="280"/>
      <c r="I21" s="280"/>
      <c r="J21" s="280"/>
    </row>
    <row r="22" spans="1:10" ht="15">
      <c r="A22" s="161"/>
      <c r="B22" s="281"/>
      <c r="C22" s="281"/>
      <c r="D22" s="278"/>
      <c r="E22" s="278"/>
      <c r="F22" s="278"/>
      <c r="G22" s="278"/>
      <c r="H22" s="278"/>
      <c r="I22" s="278"/>
      <c r="J22" s="278"/>
    </row>
    <row r="23" spans="1:10" ht="15">
      <c r="A23" s="162"/>
      <c r="B23" s="281"/>
      <c r="C23" s="281"/>
      <c r="D23" s="278"/>
      <c r="E23" s="278"/>
      <c r="F23" s="278"/>
      <c r="G23" s="278"/>
      <c r="H23" s="278"/>
      <c r="I23" s="278"/>
      <c r="J23" s="278"/>
    </row>
    <row r="24" spans="1:10" ht="15">
      <c r="A24" s="162"/>
      <c r="B24" s="281"/>
      <c r="C24" s="281"/>
      <c r="D24" s="278"/>
      <c r="E24" s="278"/>
      <c r="F24" s="278"/>
      <c r="G24" s="278"/>
      <c r="H24" s="278"/>
      <c r="I24" s="278"/>
      <c r="J24" s="278"/>
    </row>
    <row r="25" spans="1:10" ht="15">
      <c r="A25" s="162"/>
      <c r="B25" s="281"/>
      <c r="C25" s="281"/>
      <c r="D25" s="278"/>
      <c r="E25" s="278"/>
      <c r="F25" s="278"/>
      <c r="G25" s="278"/>
      <c r="H25" s="278"/>
      <c r="I25" s="278"/>
      <c r="J25" s="278"/>
    </row>
    <row r="26" spans="1:10" ht="15">
      <c r="A26" s="162"/>
      <c r="B26" s="281"/>
      <c r="C26" s="281"/>
      <c r="D26" s="278"/>
      <c r="E26" s="278"/>
      <c r="F26" s="278"/>
      <c r="G26" s="278"/>
      <c r="H26" s="278"/>
      <c r="I26" s="278"/>
      <c r="J26" s="278"/>
    </row>
    <row r="27" spans="1:10" ht="15">
      <c r="A27" s="162"/>
      <c r="B27" s="281"/>
      <c r="C27" s="281"/>
      <c r="D27" s="278"/>
      <c r="E27" s="278"/>
      <c r="F27" s="278"/>
      <c r="G27" s="278"/>
      <c r="H27" s="278"/>
      <c r="I27" s="278"/>
      <c r="J27" s="278"/>
    </row>
    <row r="28" spans="1:10" ht="15">
      <c r="A28" s="162"/>
      <c r="B28" s="281"/>
      <c r="C28" s="281"/>
      <c r="D28" s="278"/>
      <c r="E28" s="278"/>
      <c r="F28" s="278"/>
      <c r="G28" s="278"/>
      <c r="H28" s="278"/>
      <c r="I28" s="278"/>
      <c r="J28" s="278"/>
    </row>
    <row r="29" spans="1:10" ht="15">
      <c r="A29" s="162"/>
      <c r="B29" s="281"/>
      <c r="C29" s="281"/>
      <c r="D29" s="278"/>
      <c r="E29" s="278"/>
      <c r="F29" s="278"/>
      <c r="G29" s="278"/>
      <c r="H29" s="278"/>
      <c r="I29" s="278"/>
      <c r="J29" s="278"/>
    </row>
    <row r="30" spans="1:10" ht="15">
      <c r="A30" s="162"/>
      <c r="B30" s="281"/>
      <c r="C30" s="281"/>
      <c r="D30" s="278"/>
      <c r="E30" s="278"/>
      <c r="F30" s="278"/>
      <c r="G30" s="278"/>
      <c r="H30" s="278"/>
      <c r="I30" s="278"/>
      <c r="J30" s="278"/>
    </row>
    <row r="31" ht="15"/>
    <row r="98" ht="15" hidden="1">
      <c r="AA98" s="14" t="s">
        <v>116</v>
      </c>
    </row>
    <row r="99" ht="15" hidden="1">
      <c r="AA99" s="14" t="s">
        <v>117</v>
      </c>
    </row>
    <row r="100" ht="15" hidden="1">
      <c r="AA100" s="14" t="s">
        <v>118</v>
      </c>
    </row>
    <row r="101" ht="15" hidden="1">
      <c r="AA101" s="14" t="s">
        <v>119</v>
      </c>
    </row>
    <row r="102" ht="15" hidden="1">
      <c r="AA102" s="14" t="s">
        <v>120</v>
      </c>
    </row>
    <row r="103" ht="15" hidden="1">
      <c r="AA103" s="14" t="s">
        <v>121</v>
      </c>
    </row>
  </sheetData>
  <sheetProtection password="813C" sheet="1" objects="1" scenarios="1" formatCells="0" formatColumns="0" formatRows="0"/>
  <mergeCells count="64">
    <mergeCell ref="E5:F6"/>
    <mergeCell ref="E11:F11"/>
    <mergeCell ref="E12:F12"/>
    <mergeCell ref="E13:F13"/>
    <mergeCell ref="E14:F14"/>
    <mergeCell ref="D26:E26"/>
    <mergeCell ref="F26:G26"/>
    <mergeCell ref="D20:G20"/>
    <mergeCell ref="D25:E25"/>
    <mergeCell ref="D21:E21"/>
    <mergeCell ref="B30:C30"/>
    <mergeCell ref="B23:C23"/>
    <mergeCell ref="B22:C22"/>
    <mergeCell ref="B24:C24"/>
    <mergeCell ref="B25:C25"/>
    <mergeCell ref="B27:C27"/>
    <mergeCell ref="B26:C26"/>
    <mergeCell ref="F21:G21"/>
    <mergeCell ref="F24:G24"/>
    <mergeCell ref="H26:J26"/>
    <mergeCell ref="B29:C29"/>
    <mergeCell ref="D29:E29"/>
    <mergeCell ref="F27:G27"/>
    <mergeCell ref="D27:E27"/>
    <mergeCell ref="F30:G30"/>
    <mergeCell ref="D24:E24"/>
    <mergeCell ref="D28:E28"/>
    <mergeCell ref="F25:G25"/>
    <mergeCell ref="H20:J21"/>
    <mergeCell ref="B28:C28"/>
    <mergeCell ref="D22:E22"/>
    <mergeCell ref="H23:J23"/>
    <mergeCell ref="H24:J24"/>
    <mergeCell ref="F22:G22"/>
    <mergeCell ref="H30:J30"/>
    <mergeCell ref="H25:J25"/>
    <mergeCell ref="H27:J27"/>
    <mergeCell ref="A5:A6"/>
    <mergeCell ref="A19:J19"/>
    <mergeCell ref="A20:A21"/>
    <mergeCell ref="B20:C21"/>
    <mergeCell ref="D30:E30"/>
    <mergeCell ref="F23:G23"/>
    <mergeCell ref="F28:G28"/>
    <mergeCell ref="E7:F7"/>
    <mergeCell ref="E8:F8"/>
    <mergeCell ref="E9:F9"/>
    <mergeCell ref="E10:F10"/>
    <mergeCell ref="E15:F15"/>
    <mergeCell ref="H29:J29"/>
    <mergeCell ref="F29:G29"/>
    <mergeCell ref="D23:E23"/>
    <mergeCell ref="H22:J22"/>
    <mergeCell ref="H28:J28"/>
    <mergeCell ref="A1:J1"/>
    <mergeCell ref="A3:J3"/>
    <mergeCell ref="A18:J18"/>
    <mergeCell ref="B4:H4"/>
    <mergeCell ref="G5:H5"/>
    <mergeCell ref="B5:B6"/>
    <mergeCell ref="C5:C6"/>
    <mergeCell ref="D5:D6"/>
    <mergeCell ref="I5:I6"/>
    <mergeCell ref="J5:J6"/>
  </mergeCells>
  <dataValidations count="6">
    <dataValidation type="list" allowBlank="1" showInputMessage="1" showErrorMessage="1" sqref="D7:D15">
      <formula1>$AA$98:$AA$103</formula1>
    </dataValidation>
    <dataValidation type="whole" allowBlank="1" showInputMessage="1" showErrorMessage="1" error="podaj pełną liczbę" sqref="G7:H15">
      <formula1>1</formula1>
      <formula2>100000000</formula2>
    </dataValidation>
    <dataValidation errorStyle="warning" allowBlank="1" showInputMessage="1" showErrorMessage="1" error="podaj szacowany koszt" sqref="I8:I15"/>
    <dataValidation errorStyle="warning" type="whole" allowBlank="1" showInputMessage="1" showErrorMessage="1" error="podaj szacowany koszt" sqref="I7">
      <formula1>1</formula1>
      <formula2>10000000000</formula2>
    </dataValidation>
    <dataValidation allowBlank="1" showInputMessage="1" showErrorMessage="1" prompt="komórka wypełni się automatycznie" sqref="G16:I16"/>
    <dataValidation allowBlank="1" showInputMessage="1" showErrorMessage="1" prompt="oprócz zawodów można tutaj także wpisać obozy sportowe, jeśli planujecie je w projekcie" sqref="B7:B15"/>
  </dataValidations>
  <printOptions/>
  <pageMargins left="0.7" right="0.7" top="0.75" bottom="0.75" header="0.3" footer="0.3"/>
  <pageSetup horizontalDpi="600" verticalDpi="600" orientation="landscape" paperSize="9" scale="83" r:id="rId1"/>
  <headerFooter>
    <oddFooter>&amp;Rcz. IV B, C)</oddFooter>
  </headerFooter>
  <rowBreaks count="1" manualBreakCount="1">
    <brk id="31" max="255" man="1"/>
  </rowBreaks>
</worksheet>
</file>

<file path=xl/worksheets/sheet7.xml><?xml version="1.0" encoding="utf-8"?>
<worksheet xmlns="http://schemas.openxmlformats.org/spreadsheetml/2006/main" xmlns:r="http://schemas.openxmlformats.org/officeDocument/2006/relationships">
  <dimension ref="A1:L42"/>
  <sheetViews>
    <sheetView zoomScaleSheetLayoutView="80" zoomScalePageLayoutView="0" workbookViewId="0" topLeftCell="A15">
      <selection activeCell="J36" sqref="J36"/>
    </sheetView>
  </sheetViews>
  <sheetFormatPr defaultColWidth="0" defaultRowHeight="15" zeroHeight="1"/>
  <cols>
    <col min="1" max="1" width="4.7109375" style="29" customWidth="1"/>
    <col min="2" max="2" width="6.7109375" style="214" customWidth="1"/>
    <col min="3" max="3" width="30.28125" style="29" customWidth="1"/>
    <col min="4" max="4" width="8.7109375" style="29" customWidth="1"/>
    <col min="5" max="6" width="10.57421875" style="29" customWidth="1"/>
    <col min="7" max="7" width="16.421875" style="215" customWidth="1"/>
    <col min="8" max="8" width="13.57421875" style="215" hidden="1" customWidth="1"/>
    <col min="9" max="9" width="12.57421875" style="215" customWidth="1"/>
    <col min="10" max="10" width="29.00390625" style="215" customWidth="1"/>
    <col min="11" max="11" width="18.00390625" style="215" customWidth="1"/>
    <col min="12" max="12" width="26.7109375" style="145" customWidth="1"/>
    <col min="13" max="16384" width="8.7109375" style="142" hidden="1" customWidth="1"/>
  </cols>
  <sheetData>
    <row r="1" spans="1:12" ht="5.25" customHeight="1">
      <c r="A1" s="289"/>
      <c r="B1" s="289"/>
      <c r="C1" s="289"/>
      <c r="D1" s="289"/>
      <c r="E1" s="289"/>
      <c r="F1" s="289"/>
      <c r="G1" s="289"/>
      <c r="H1" s="289"/>
      <c r="I1" s="289"/>
      <c r="J1" s="289"/>
      <c r="K1" s="289"/>
      <c r="L1" s="289"/>
    </row>
    <row r="2" spans="1:12" ht="14.25" customHeight="1">
      <c r="A2" s="258" t="s">
        <v>193</v>
      </c>
      <c r="B2" s="258"/>
      <c r="C2" s="258"/>
      <c r="D2" s="258"/>
      <c r="E2" s="258"/>
      <c r="F2" s="258"/>
      <c r="G2" s="258"/>
      <c r="H2" s="258"/>
      <c r="I2" s="258"/>
      <c r="J2" s="258"/>
      <c r="K2" s="258"/>
      <c r="L2" s="258"/>
    </row>
    <row r="3" spans="1:12" ht="4.5" customHeight="1">
      <c r="A3" s="290"/>
      <c r="B3" s="290"/>
      <c r="C3" s="290"/>
      <c r="D3" s="290"/>
      <c r="E3" s="290"/>
      <c r="F3" s="290"/>
      <c r="G3" s="290"/>
      <c r="H3" s="290"/>
      <c r="I3" s="290"/>
      <c r="J3" s="290"/>
      <c r="K3" s="290"/>
      <c r="L3" s="290"/>
    </row>
    <row r="4" spans="1:12" ht="15" customHeight="1">
      <c r="A4" s="293" t="s">
        <v>317</v>
      </c>
      <c r="B4" s="294"/>
      <c r="C4" s="294"/>
      <c r="D4" s="294"/>
      <c r="E4" s="294"/>
      <c r="F4" s="294"/>
      <c r="G4" s="294"/>
      <c r="H4" s="294"/>
      <c r="I4" s="294"/>
      <c r="J4" s="294"/>
      <c r="K4" s="295"/>
      <c r="L4" s="297" t="s">
        <v>332</v>
      </c>
    </row>
    <row r="5" spans="1:12" s="143" customFormat="1" ht="13.5" customHeight="1">
      <c r="A5" s="293" t="s">
        <v>314</v>
      </c>
      <c r="B5" s="294"/>
      <c r="C5" s="295"/>
      <c r="D5" s="296" t="s">
        <v>44</v>
      </c>
      <c r="E5" s="296"/>
      <c r="F5" s="296"/>
      <c r="G5" s="296"/>
      <c r="H5" s="293" t="s">
        <v>45</v>
      </c>
      <c r="I5" s="294"/>
      <c r="J5" s="294"/>
      <c r="K5" s="295"/>
      <c r="L5" s="298"/>
    </row>
    <row r="6" spans="1:12" ht="14.25" customHeight="1">
      <c r="A6" s="97" t="s">
        <v>82</v>
      </c>
      <c r="B6" s="300" t="s">
        <v>48</v>
      </c>
      <c r="C6" s="301"/>
      <c r="D6" s="301"/>
      <c r="E6" s="301"/>
      <c r="F6" s="301"/>
      <c r="G6" s="301"/>
      <c r="H6" s="301"/>
      <c r="I6" s="301"/>
      <c r="J6" s="301"/>
      <c r="K6" s="302"/>
      <c r="L6" s="298"/>
    </row>
    <row r="7" spans="1:12" ht="39" customHeight="1">
      <c r="A7" s="291" t="s">
        <v>49</v>
      </c>
      <c r="B7" s="195" t="s">
        <v>315</v>
      </c>
      <c r="C7" s="97" t="s">
        <v>50</v>
      </c>
      <c r="D7" s="195" t="s">
        <v>46</v>
      </c>
      <c r="E7" s="195" t="s">
        <v>318</v>
      </c>
      <c r="F7" s="195" t="s">
        <v>47</v>
      </c>
      <c r="G7" s="195" t="s">
        <v>319</v>
      </c>
      <c r="H7" s="133"/>
      <c r="I7" s="195" t="s">
        <v>245</v>
      </c>
      <c r="J7" s="31" t="s">
        <v>327</v>
      </c>
      <c r="K7" s="195" t="s">
        <v>331</v>
      </c>
      <c r="L7" s="299"/>
    </row>
    <row r="8" spans="1:12" ht="13.5" customHeight="1">
      <c r="A8" s="291"/>
      <c r="B8" s="134" t="s">
        <v>51</v>
      </c>
      <c r="C8" s="76"/>
      <c r="D8" s="230"/>
      <c r="E8" s="230"/>
      <c r="F8" s="77"/>
      <c r="G8" s="137">
        <f>D8*E8</f>
        <v>0</v>
      </c>
      <c r="H8" s="138">
        <f aca="true" t="shared" si="0" ref="H8:H27">SUM(I8:K8)</f>
        <v>0</v>
      </c>
      <c r="I8" s="232"/>
      <c r="J8" s="232"/>
      <c r="K8" s="232"/>
      <c r="L8" s="139" t="str">
        <f aca="true" t="shared" si="1" ref="L8:L27">IF(G8=H8,"poprawnie","rozdziel koszty na źródła")</f>
        <v>poprawnie</v>
      </c>
    </row>
    <row r="9" spans="1:12" ht="13.5" customHeight="1">
      <c r="A9" s="291"/>
      <c r="B9" s="134" t="s">
        <v>52</v>
      </c>
      <c r="C9" s="76"/>
      <c r="D9" s="230"/>
      <c r="E9" s="230"/>
      <c r="F9" s="77"/>
      <c r="G9" s="137">
        <f aca="true" t="shared" si="2" ref="G9:G27">D9*E9</f>
        <v>0</v>
      </c>
      <c r="H9" s="138">
        <f t="shared" si="0"/>
        <v>0</v>
      </c>
      <c r="I9" s="232"/>
      <c r="J9" s="232"/>
      <c r="K9" s="232"/>
      <c r="L9" s="139" t="str">
        <f t="shared" si="1"/>
        <v>poprawnie</v>
      </c>
    </row>
    <row r="10" spans="1:12" ht="13.5" customHeight="1">
      <c r="A10" s="291"/>
      <c r="B10" s="134" t="s">
        <v>53</v>
      </c>
      <c r="C10" s="76"/>
      <c r="D10" s="230"/>
      <c r="E10" s="230"/>
      <c r="F10" s="77"/>
      <c r="G10" s="137">
        <f t="shared" si="2"/>
        <v>0</v>
      </c>
      <c r="H10" s="138">
        <f t="shared" si="0"/>
        <v>0</v>
      </c>
      <c r="I10" s="232"/>
      <c r="J10" s="232"/>
      <c r="K10" s="232"/>
      <c r="L10" s="139" t="str">
        <f t="shared" si="1"/>
        <v>poprawnie</v>
      </c>
    </row>
    <row r="11" spans="1:12" ht="13.5" customHeight="1">
      <c r="A11" s="291"/>
      <c r="B11" s="134" t="s">
        <v>54</v>
      </c>
      <c r="C11" s="76"/>
      <c r="D11" s="230"/>
      <c r="E11" s="230"/>
      <c r="F11" s="77"/>
      <c r="G11" s="137">
        <f t="shared" si="2"/>
        <v>0</v>
      </c>
      <c r="H11" s="138">
        <f t="shared" si="0"/>
        <v>0</v>
      </c>
      <c r="I11" s="232"/>
      <c r="J11" s="232"/>
      <c r="K11" s="232"/>
      <c r="L11" s="139" t="str">
        <f t="shared" si="1"/>
        <v>poprawnie</v>
      </c>
    </row>
    <row r="12" spans="1:12" ht="13.5" customHeight="1">
      <c r="A12" s="291"/>
      <c r="B12" s="134" t="s">
        <v>55</v>
      </c>
      <c r="C12" s="76"/>
      <c r="D12" s="230"/>
      <c r="E12" s="230"/>
      <c r="F12" s="77"/>
      <c r="G12" s="137">
        <f t="shared" si="2"/>
        <v>0</v>
      </c>
      <c r="H12" s="138">
        <f t="shared" si="0"/>
        <v>0</v>
      </c>
      <c r="I12" s="232"/>
      <c r="J12" s="232"/>
      <c r="K12" s="232"/>
      <c r="L12" s="139" t="str">
        <f t="shared" si="1"/>
        <v>poprawnie</v>
      </c>
    </row>
    <row r="13" spans="1:12" ht="13.5" customHeight="1">
      <c r="A13" s="291"/>
      <c r="B13" s="134" t="s">
        <v>56</v>
      </c>
      <c r="C13" s="76"/>
      <c r="D13" s="230"/>
      <c r="E13" s="230"/>
      <c r="F13" s="77"/>
      <c r="G13" s="137">
        <f t="shared" si="2"/>
        <v>0</v>
      </c>
      <c r="H13" s="138">
        <f t="shared" si="0"/>
        <v>0</v>
      </c>
      <c r="I13" s="232"/>
      <c r="J13" s="232"/>
      <c r="K13" s="232"/>
      <c r="L13" s="139" t="str">
        <f t="shared" si="1"/>
        <v>poprawnie</v>
      </c>
    </row>
    <row r="14" spans="1:12" ht="13.5" customHeight="1">
      <c r="A14" s="291"/>
      <c r="B14" s="134" t="s">
        <v>57</v>
      </c>
      <c r="C14" s="76"/>
      <c r="D14" s="230"/>
      <c r="E14" s="230"/>
      <c r="F14" s="77"/>
      <c r="G14" s="137">
        <f t="shared" si="2"/>
        <v>0</v>
      </c>
      <c r="H14" s="138">
        <f t="shared" si="0"/>
        <v>0</v>
      </c>
      <c r="I14" s="232"/>
      <c r="J14" s="232"/>
      <c r="K14" s="232"/>
      <c r="L14" s="139" t="str">
        <f t="shared" si="1"/>
        <v>poprawnie</v>
      </c>
    </row>
    <row r="15" spans="1:12" ht="13.5" customHeight="1">
      <c r="A15" s="291"/>
      <c r="B15" s="134" t="s">
        <v>58</v>
      </c>
      <c r="C15" s="76"/>
      <c r="D15" s="230"/>
      <c r="E15" s="230"/>
      <c r="F15" s="77"/>
      <c r="G15" s="137">
        <f t="shared" si="2"/>
        <v>0</v>
      </c>
      <c r="H15" s="138">
        <f t="shared" si="0"/>
        <v>0</v>
      </c>
      <c r="I15" s="232"/>
      <c r="J15" s="232"/>
      <c r="K15" s="232"/>
      <c r="L15" s="139" t="str">
        <f t="shared" si="1"/>
        <v>poprawnie</v>
      </c>
    </row>
    <row r="16" spans="1:12" ht="13.5" customHeight="1">
      <c r="A16" s="291"/>
      <c r="B16" s="134" t="s">
        <v>59</v>
      </c>
      <c r="C16" s="76"/>
      <c r="D16" s="230"/>
      <c r="E16" s="230"/>
      <c r="F16" s="77"/>
      <c r="G16" s="137">
        <f t="shared" si="2"/>
        <v>0</v>
      </c>
      <c r="H16" s="138">
        <f t="shared" si="0"/>
        <v>0</v>
      </c>
      <c r="I16" s="232"/>
      <c r="J16" s="232"/>
      <c r="K16" s="232"/>
      <c r="L16" s="139" t="str">
        <f t="shared" si="1"/>
        <v>poprawnie</v>
      </c>
    </row>
    <row r="17" spans="1:12" ht="13.5" customHeight="1">
      <c r="A17" s="291"/>
      <c r="B17" s="134" t="s">
        <v>60</v>
      </c>
      <c r="C17" s="76"/>
      <c r="D17" s="230"/>
      <c r="E17" s="230"/>
      <c r="F17" s="77"/>
      <c r="G17" s="137">
        <f t="shared" si="2"/>
        <v>0</v>
      </c>
      <c r="H17" s="138">
        <f t="shared" si="0"/>
        <v>0</v>
      </c>
      <c r="I17" s="232"/>
      <c r="J17" s="232"/>
      <c r="K17" s="232"/>
      <c r="L17" s="139" t="str">
        <f t="shared" si="1"/>
        <v>poprawnie</v>
      </c>
    </row>
    <row r="18" spans="1:12" ht="13.5" customHeight="1">
      <c r="A18" s="291"/>
      <c r="B18" s="134" t="s">
        <v>61</v>
      </c>
      <c r="C18" s="76"/>
      <c r="D18" s="230"/>
      <c r="E18" s="230"/>
      <c r="F18" s="77"/>
      <c r="G18" s="137">
        <f t="shared" si="2"/>
        <v>0</v>
      </c>
      <c r="H18" s="138">
        <f t="shared" si="0"/>
        <v>0</v>
      </c>
      <c r="I18" s="232"/>
      <c r="J18" s="232"/>
      <c r="K18" s="232"/>
      <c r="L18" s="139" t="str">
        <f t="shared" si="1"/>
        <v>poprawnie</v>
      </c>
    </row>
    <row r="19" spans="1:12" ht="13.5" customHeight="1">
      <c r="A19" s="291"/>
      <c r="B19" s="134" t="s">
        <v>62</v>
      </c>
      <c r="C19" s="76"/>
      <c r="D19" s="230"/>
      <c r="E19" s="230"/>
      <c r="F19" s="77"/>
      <c r="G19" s="137">
        <f t="shared" si="2"/>
        <v>0</v>
      </c>
      <c r="H19" s="138">
        <f t="shared" si="0"/>
        <v>0</v>
      </c>
      <c r="I19" s="232"/>
      <c r="J19" s="232"/>
      <c r="K19" s="232"/>
      <c r="L19" s="139" t="str">
        <f t="shared" si="1"/>
        <v>poprawnie</v>
      </c>
    </row>
    <row r="20" spans="1:12" ht="13.5" customHeight="1">
      <c r="A20" s="291"/>
      <c r="B20" s="134" t="s">
        <v>63</v>
      </c>
      <c r="C20" s="76"/>
      <c r="D20" s="230"/>
      <c r="E20" s="230"/>
      <c r="F20" s="77"/>
      <c r="G20" s="137">
        <f t="shared" si="2"/>
        <v>0</v>
      </c>
      <c r="H20" s="138">
        <f t="shared" si="0"/>
        <v>0</v>
      </c>
      <c r="I20" s="232"/>
      <c r="J20" s="232"/>
      <c r="K20" s="232"/>
      <c r="L20" s="139" t="str">
        <f t="shared" si="1"/>
        <v>poprawnie</v>
      </c>
    </row>
    <row r="21" spans="1:12" ht="13.5" customHeight="1">
      <c r="A21" s="291"/>
      <c r="B21" s="134" t="s">
        <v>64</v>
      </c>
      <c r="C21" s="76"/>
      <c r="D21" s="230"/>
      <c r="E21" s="230"/>
      <c r="F21" s="77"/>
      <c r="G21" s="137">
        <f t="shared" si="2"/>
        <v>0</v>
      </c>
      <c r="H21" s="138">
        <f t="shared" si="0"/>
        <v>0</v>
      </c>
      <c r="I21" s="232"/>
      <c r="J21" s="232"/>
      <c r="K21" s="232"/>
      <c r="L21" s="139" t="str">
        <f t="shared" si="1"/>
        <v>poprawnie</v>
      </c>
    </row>
    <row r="22" spans="1:12" ht="13.5" customHeight="1">
      <c r="A22" s="291"/>
      <c r="B22" s="134" t="s">
        <v>65</v>
      </c>
      <c r="C22" s="76"/>
      <c r="D22" s="230"/>
      <c r="E22" s="230"/>
      <c r="F22" s="77"/>
      <c r="G22" s="137">
        <f t="shared" si="2"/>
        <v>0</v>
      </c>
      <c r="H22" s="138">
        <f t="shared" si="0"/>
        <v>0</v>
      </c>
      <c r="I22" s="232"/>
      <c r="J22" s="232"/>
      <c r="K22" s="232"/>
      <c r="L22" s="139" t="str">
        <f t="shared" si="1"/>
        <v>poprawnie</v>
      </c>
    </row>
    <row r="23" spans="1:12" ht="13.5" customHeight="1">
      <c r="A23" s="291"/>
      <c r="B23" s="134" t="s">
        <v>66</v>
      </c>
      <c r="C23" s="76"/>
      <c r="D23" s="230"/>
      <c r="E23" s="230"/>
      <c r="F23" s="77"/>
      <c r="G23" s="137">
        <f t="shared" si="2"/>
        <v>0</v>
      </c>
      <c r="H23" s="138">
        <f t="shared" si="0"/>
        <v>0</v>
      </c>
      <c r="I23" s="232"/>
      <c r="J23" s="232"/>
      <c r="K23" s="232"/>
      <c r="L23" s="139" t="str">
        <f t="shared" si="1"/>
        <v>poprawnie</v>
      </c>
    </row>
    <row r="24" spans="1:12" ht="13.5" customHeight="1">
      <c r="A24" s="291"/>
      <c r="B24" s="134" t="s">
        <v>67</v>
      </c>
      <c r="C24" s="76"/>
      <c r="D24" s="230"/>
      <c r="E24" s="230"/>
      <c r="F24" s="77"/>
      <c r="G24" s="137">
        <f t="shared" si="2"/>
        <v>0</v>
      </c>
      <c r="H24" s="138">
        <f t="shared" si="0"/>
        <v>0</v>
      </c>
      <c r="I24" s="232"/>
      <c r="J24" s="232"/>
      <c r="K24" s="232"/>
      <c r="L24" s="139" t="str">
        <f t="shared" si="1"/>
        <v>poprawnie</v>
      </c>
    </row>
    <row r="25" spans="1:12" ht="13.5" customHeight="1">
      <c r="A25" s="291"/>
      <c r="B25" s="134" t="s">
        <v>68</v>
      </c>
      <c r="C25" s="76"/>
      <c r="D25" s="230"/>
      <c r="E25" s="230"/>
      <c r="F25" s="77"/>
      <c r="G25" s="137">
        <f t="shared" si="2"/>
        <v>0</v>
      </c>
      <c r="H25" s="138">
        <f t="shared" si="0"/>
        <v>0</v>
      </c>
      <c r="I25" s="232"/>
      <c r="J25" s="232"/>
      <c r="K25" s="232"/>
      <c r="L25" s="139" t="str">
        <f t="shared" si="1"/>
        <v>poprawnie</v>
      </c>
    </row>
    <row r="26" spans="1:12" ht="13.5" customHeight="1">
      <c r="A26" s="291"/>
      <c r="B26" s="134" t="s">
        <v>69</v>
      </c>
      <c r="C26" s="76"/>
      <c r="D26" s="230"/>
      <c r="E26" s="230"/>
      <c r="F26" s="77"/>
      <c r="G26" s="137">
        <f t="shared" si="2"/>
        <v>0</v>
      </c>
      <c r="H26" s="138">
        <f t="shared" si="0"/>
        <v>0</v>
      </c>
      <c r="I26" s="232"/>
      <c r="J26" s="232"/>
      <c r="K26" s="232"/>
      <c r="L26" s="139" t="str">
        <f t="shared" si="1"/>
        <v>poprawnie</v>
      </c>
    </row>
    <row r="27" spans="1:12" ht="13.5" customHeight="1">
      <c r="A27" s="291"/>
      <c r="B27" s="134" t="s">
        <v>70</v>
      </c>
      <c r="C27" s="76"/>
      <c r="D27" s="230"/>
      <c r="E27" s="230"/>
      <c r="F27" s="77"/>
      <c r="G27" s="137">
        <f t="shared" si="2"/>
        <v>0</v>
      </c>
      <c r="H27" s="138">
        <f t="shared" si="0"/>
        <v>0</v>
      </c>
      <c r="I27" s="232"/>
      <c r="J27" s="232"/>
      <c r="K27" s="232"/>
      <c r="L27" s="139" t="str">
        <f t="shared" si="1"/>
        <v>poprawnie</v>
      </c>
    </row>
    <row r="28" spans="1:12" s="144" customFormat="1" ht="13.5" customHeight="1">
      <c r="A28" s="291"/>
      <c r="B28" s="292" t="s">
        <v>71</v>
      </c>
      <c r="C28" s="292"/>
      <c r="D28" s="292"/>
      <c r="E28" s="292"/>
      <c r="F28" s="292"/>
      <c r="G28" s="140">
        <f>SUM(G8:G27)</f>
        <v>0</v>
      </c>
      <c r="H28" s="140">
        <f>SUM(H8:H27)</f>
        <v>0</v>
      </c>
      <c r="I28" s="140">
        <f>SUM(I8:I27)</f>
        <v>0</v>
      </c>
      <c r="J28" s="140">
        <f>SUM(J8:J27)</f>
        <v>0</v>
      </c>
      <c r="K28" s="140">
        <f>SUM(K8:K27)</f>
        <v>0</v>
      </c>
      <c r="L28" s="139"/>
    </row>
    <row r="29" spans="1:12" ht="13.5" customHeight="1">
      <c r="A29" s="97" t="s">
        <v>83</v>
      </c>
      <c r="B29" s="300" t="s">
        <v>174</v>
      </c>
      <c r="C29" s="301"/>
      <c r="D29" s="301"/>
      <c r="E29" s="301"/>
      <c r="F29" s="301"/>
      <c r="G29" s="301"/>
      <c r="H29" s="301"/>
      <c r="I29" s="301"/>
      <c r="J29" s="301"/>
      <c r="K29" s="302"/>
      <c r="L29" s="303" t="s">
        <v>332</v>
      </c>
    </row>
    <row r="30" spans="1:12" s="144" customFormat="1" ht="45" customHeight="1">
      <c r="A30" s="297" t="s">
        <v>49</v>
      </c>
      <c r="B30" s="195" t="s">
        <v>315</v>
      </c>
      <c r="C30" s="97" t="s">
        <v>50</v>
      </c>
      <c r="D30" s="195" t="s">
        <v>46</v>
      </c>
      <c r="E30" s="195" t="s">
        <v>318</v>
      </c>
      <c r="F30" s="195" t="s">
        <v>47</v>
      </c>
      <c r="G30" s="195" t="s">
        <v>319</v>
      </c>
      <c r="H30" s="133"/>
      <c r="I30" s="195" t="s">
        <v>245</v>
      </c>
      <c r="J30" s="31" t="s">
        <v>327</v>
      </c>
      <c r="K30" s="195" t="s">
        <v>331</v>
      </c>
      <c r="L30" s="304"/>
    </row>
    <row r="31" spans="1:12" ht="13.5" customHeight="1">
      <c r="A31" s="298"/>
      <c r="B31" s="134" t="s">
        <v>72</v>
      </c>
      <c r="C31" s="76"/>
      <c r="D31" s="230"/>
      <c r="E31" s="230"/>
      <c r="F31" s="77"/>
      <c r="G31" s="137">
        <f>D31*E31</f>
        <v>0</v>
      </c>
      <c r="H31" s="137">
        <f aca="true" t="shared" si="3" ref="H31:H40">SUM(I31:K31)</f>
        <v>0</v>
      </c>
      <c r="I31" s="231"/>
      <c r="J31" s="231"/>
      <c r="K31" s="231"/>
      <c r="L31" s="139" t="str">
        <f>IF(G31=H31,"poprawnie","rozdziel koszty na źródła")</f>
        <v>poprawnie</v>
      </c>
    </row>
    <row r="32" spans="1:12" ht="13.5" customHeight="1">
      <c r="A32" s="298"/>
      <c r="B32" s="134" t="s">
        <v>73</v>
      </c>
      <c r="C32" s="76"/>
      <c r="D32" s="230"/>
      <c r="E32" s="230"/>
      <c r="F32" s="77"/>
      <c r="G32" s="137">
        <f aca="true" t="shared" si="4" ref="G32:G40">D32*E32</f>
        <v>0</v>
      </c>
      <c r="H32" s="137">
        <f t="shared" si="3"/>
        <v>0</v>
      </c>
      <c r="I32" s="231"/>
      <c r="J32" s="231"/>
      <c r="K32" s="231"/>
      <c r="L32" s="139" t="str">
        <f aca="true" t="shared" si="5" ref="L32:L40">IF(G32=H32,"poprawnie","rozdziel koszty na źródła")</f>
        <v>poprawnie</v>
      </c>
    </row>
    <row r="33" spans="1:12" ht="13.5" customHeight="1">
      <c r="A33" s="298"/>
      <c r="B33" s="134" t="s">
        <v>74</v>
      </c>
      <c r="C33" s="76"/>
      <c r="D33" s="230"/>
      <c r="E33" s="230"/>
      <c r="F33" s="77"/>
      <c r="G33" s="137">
        <f t="shared" si="4"/>
        <v>0</v>
      </c>
      <c r="H33" s="137">
        <f t="shared" si="3"/>
        <v>0</v>
      </c>
      <c r="I33" s="231"/>
      <c r="J33" s="231"/>
      <c r="K33" s="231"/>
      <c r="L33" s="139" t="str">
        <f t="shared" si="5"/>
        <v>poprawnie</v>
      </c>
    </row>
    <row r="34" spans="1:12" ht="13.5" customHeight="1">
      <c r="A34" s="298"/>
      <c r="B34" s="134" t="s">
        <v>75</v>
      </c>
      <c r="C34" s="76"/>
      <c r="D34" s="230"/>
      <c r="E34" s="230"/>
      <c r="F34" s="77"/>
      <c r="G34" s="137">
        <f t="shared" si="4"/>
        <v>0</v>
      </c>
      <c r="H34" s="137">
        <f t="shared" si="3"/>
        <v>0</v>
      </c>
      <c r="I34" s="231"/>
      <c r="J34" s="231"/>
      <c r="K34" s="231"/>
      <c r="L34" s="139" t="str">
        <f t="shared" si="5"/>
        <v>poprawnie</v>
      </c>
    </row>
    <row r="35" spans="1:12" ht="13.5" customHeight="1">
      <c r="A35" s="298"/>
      <c r="B35" s="134" t="s">
        <v>76</v>
      </c>
      <c r="C35" s="76"/>
      <c r="D35" s="230"/>
      <c r="E35" s="230"/>
      <c r="F35" s="77"/>
      <c r="G35" s="137">
        <f t="shared" si="4"/>
        <v>0</v>
      </c>
      <c r="H35" s="137">
        <f t="shared" si="3"/>
        <v>0</v>
      </c>
      <c r="I35" s="231"/>
      <c r="J35" s="231"/>
      <c r="K35" s="231"/>
      <c r="L35" s="139" t="str">
        <f t="shared" si="5"/>
        <v>poprawnie</v>
      </c>
    </row>
    <row r="36" spans="1:12" ht="13.5" customHeight="1">
      <c r="A36" s="298"/>
      <c r="B36" s="134" t="s">
        <v>77</v>
      </c>
      <c r="C36" s="76"/>
      <c r="D36" s="230"/>
      <c r="E36" s="230"/>
      <c r="F36" s="77"/>
      <c r="G36" s="137">
        <f t="shared" si="4"/>
        <v>0</v>
      </c>
      <c r="H36" s="137">
        <f t="shared" si="3"/>
        <v>0</v>
      </c>
      <c r="I36" s="231"/>
      <c r="J36" s="231"/>
      <c r="K36" s="231"/>
      <c r="L36" s="139" t="str">
        <f t="shared" si="5"/>
        <v>poprawnie</v>
      </c>
    </row>
    <row r="37" spans="1:12" ht="13.5" customHeight="1">
      <c r="A37" s="298"/>
      <c r="B37" s="134" t="s">
        <v>78</v>
      </c>
      <c r="C37" s="76"/>
      <c r="D37" s="230"/>
      <c r="E37" s="230"/>
      <c r="F37" s="77"/>
      <c r="G37" s="137">
        <f t="shared" si="4"/>
        <v>0</v>
      </c>
      <c r="H37" s="137">
        <f t="shared" si="3"/>
        <v>0</v>
      </c>
      <c r="I37" s="231"/>
      <c r="J37" s="231"/>
      <c r="K37" s="231"/>
      <c r="L37" s="139" t="str">
        <f t="shared" si="5"/>
        <v>poprawnie</v>
      </c>
    </row>
    <row r="38" spans="1:12" ht="13.5" customHeight="1">
      <c r="A38" s="298"/>
      <c r="B38" s="134" t="s">
        <v>79</v>
      </c>
      <c r="C38" s="76"/>
      <c r="D38" s="230"/>
      <c r="E38" s="230"/>
      <c r="F38" s="77"/>
      <c r="G38" s="137">
        <f t="shared" si="4"/>
        <v>0</v>
      </c>
      <c r="H38" s="137">
        <f t="shared" si="3"/>
        <v>0</v>
      </c>
      <c r="I38" s="231"/>
      <c r="J38" s="231"/>
      <c r="K38" s="231"/>
      <c r="L38" s="139" t="str">
        <f t="shared" si="5"/>
        <v>poprawnie</v>
      </c>
    </row>
    <row r="39" spans="1:12" ht="13.5" customHeight="1">
      <c r="A39" s="298"/>
      <c r="B39" s="134" t="s">
        <v>80</v>
      </c>
      <c r="C39" s="76"/>
      <c r="D39" s="230"/>
      <c r="E39" s="230"/>
      <c r="F39" s="77"/>
      <c r="G39" s="137">
        <f t="shared" si="4"/>
        <v>0</v>
      </c>
      <c r="H39" s="137">
        <f t="shared" si="3"/>
        <v>0</v>
      </c>
      <c r="I39" s="231"/>
      <c r="J39" s="231"/>
      <c r="K39" s="231"/>
      <c r="L39" s="139" t="str">
        <f t="shared" si="5"/>
        <v>poprawnie</v>
      </c>
    </row>
    <row r="40" spans="1:12" ht="13.5" customHeight="1">
      <c r="A40" s="298"/>
      <c r="B40" s="134" t="s">
        <v>81</v>
      </c>
      <c r="C40" s="76"/>
      <c r="D40" s="230"/>
      <c r="E40" s="230"/>
      <c r="F40" s="77"/>
      <c r="G40" s="137">
        <f t="shared" si="4"/>
        <v>0</v>
      </c>
      <c r="H40" s="137">
        <f t="shared" si="3"/>
        <v>0</v>
      </c>
      <c r="I40" s="231"/>
      <c r="J40" s="231"/>
      <c r="K40" s="231"/>
      <c r="L40" s="139" t="str">
        <f t="shared" si="5"/>
        <v>poprawnie</v>
      </c>
    </row>
    <row r="41" spans="1:12" s="144" customFormat="1" ht="13.5" customHeight="1">
      <c r="A41" s="299"/>
      <c r="B41" s="292" t="s">
        <v>71</v>
      </c>
      <c r="C41" s="292"/>
      <c r="D41" s="292"/>
      <c r="E41" s="292"/>
      <c r="F41" s="292"/>
      <c r="G41" s="140">
        <f>SUM(G31:G40)</f>
        <v>0</v>
      </c>
      <c r="H41" s="140">
        <f>SUM(H31:H40)</f>
        <v>0</v>
      </c>
      <c r="I41" s="140">
        <f>SUM(I31:I40)</f>
        <v>0</v>
      </c>
      <c r="J41" s="140">
        <f>SUM(J31:J40)</f>
        <v>0</v>
      </c>
      <c r="K41" s="140">
        <f>SUM(K31:K40)</f>
        <v>0</v>
      </c>
      <c r="L41" s="141"/>
    </row>
    <row r="42" spans="1:12" ht="13.5" customHeight="1">
      <c r="A42" s="286" t="s">
        <v>338</v>
      </c>
      <c r="B42" s="287"/>
      <c r="C42" s="287"/>
      <c r="D42" s="287"/>
      <c r="E42" s="287"/>
      <c r="F42" s="288"/>
      <c r="G42" s="135">
        <f>G28+G41</f>
        <v>0</v>
      </c>
      <c r="H42" s="135">
        <f>H28+H41</f>
        <v>0</v>
      </c>
      <c r="I42" s="135">
        <f>I28+I41</f>
        <v>0</v>
      </c>
      <c r="J42" s="135">
        <f>J28+J41</f>
        <v>0</v>
      </c>
      <c r="K42" s="135">
        <f>K28+K41</f>
        <v>0</v>
      </c>
      <c r="L42" s="136"/>
    </row>
  </sheetData>
  <sheetProtection password="813C" sheet="1" objects="1" scenarios="1" formatCells="0" formatColumns="0" formatRows="0"/>
  <mergeCells count="16">
    <mergeCell ref="B6:K6"/>
    <mergeCell ref="B41:F41"/>
    <mergeCell ref="A4:K4"/>
    <mergeCell ref="L29:L30"/>
    <mergeCell ref="B29:K29"/>
    <mergeCell ref="A30:A41"/>
    <mergeCell ref="A42:F42"/>
    <mergeCell ref="A2:L2"/>
    <mergeCell ref="A1:L1"/>
    <mergeCell ref="A3:L3"/>
    <mergeCell ref="A7:A28"/>
    <mergeCell ref="B28:F28"/>
    <mergeCell ref="A5:C5"/>
    <mergeCell ref="D5:G5"/>
    <mergeCell ref="H5:K5"/>
    <mergeCell ref="L4:L7"/>
  </mergeCells>
  <dataValidations count="2">
    <dataValidation type="custom" allowBlank="1" showInputMessage="1" showErrorMessage="1" prompt="komórka wypełni się automatycznie" sqref="G8:G27 G31:G40">
      <formula1>G8</formula1>
    </dataValidation>
    <dataValidation allowBlank="1" showInputMessage="1" showErrorMessage="1" prompt="komórka wypełni się automatycznie" sqref="G28:K28 G41:K42"/>
  </dataValidations>
  <printOptions/>
  <pageMargins left="0.7" right="0.7" top="0.75" bottom="0.75" header="0.3" footer="0.3"/>
  <pageSetup horizontalDpi="600" verticalDpi="600" orientation="landscape" paperSize="9" scale="71" r:id="rId1"/>
  <headerFooter>
    <oddFooter>&amp;Rcz. V</oddFooter>
  </headerFooter>
</worksheet>
</file>

<file path=xl/worksheets/sheet8.xml><?xml version="1.0" encoding="utf-8"?>
<worksheet xmlns="http://schemas.openxmlformats.org/spreadsheetml/2006/main" xmlns:r="http://schemas.openxmlformats.org/officeDocument/2006/relationships">
  <dimension ref="A1:E40"/>
  <sheetViews>
    <sheetView zoomScale="80" zoomScaleNormal="80" zoomScaleSheetLayoutView="80" zoomScalePageLayoutView="0" workbookViewId="0" topLeftCell="A1">
      <selection activeCell="E8" sqref="E8"/>
    </sheetView>
  </sheetViews>
  <sheetFormatPr defaultColWidth="0" defaultRowHeight="15" zeroHeight="1"/>
  <cols>
    <col min="1" max="1" width="6.00390625" style="0" customWidth="1"/>
    <col min="2" max="2" width="8.7109375" style="0" customWidth="1"/>
    <col min="3" max="3" width="36.7109375" style="0" customWidth="1"/>
    <col min="4" max="4" width="39.421875" style="0" customWidth="1"/>
    <col min="5" max="5" width="22.57421875" style="0" customWidth="1"/>
    <col min="6" max="16384" width="8.7109375" style="0" hidden="1" customWidth="1"/>
  </cols>
  <sheetData>
    <row r="1" spans="1:5" ht="15">
      <c r="A1" s="266" t="s">
        <v>175</v>
      </c>
      <c r="B1" s="266"/>
      <c r="C1" s="266"/>
      <c r="D1" s="266"/>
      <c r="E1" s="266"/>
    </row>
    <row r="2" spans="1:5" ht="15">
      <c r="A2" s="7"/>
      <c r="B2" s="7"/>
      <c r="C2" s="7"/>
      <c r="D2" s="7"/>
      <c r="E2" s="7"/>
    </row>
    <row r="3" spans="1:5" ht="15" customHeight="1">
      <c r="A3" s="316" t="s">
        <v>176</v>
      </c>
      <c r="B3" s="316"/>
      <c r="C3" s="316"/>
      <c r="D3" s="316"/>
      <c r="E3" s="316"/>
    </row>
    <row r="4" spans="1:5" ht="19.5" customHeight="1">
      <c r="A4" s="196" t="s">
        <v>86</v>
      </c>
      <c r="B4" s="325" t="s">
        <v>87</v>
      </c>
      <c r="C4" s="325"/>
      <c r="D4" s="325"/>
      <c r="E4" s="196" t="s">
        <v>132</v>
      </c>
    </row>
    <row r="5" spans="1:5" ht="24" customHeight="1">
      <c r="A5" s="196">
        <v>1</v>
      </c>
      <c r="B5" s="316" t="s">
        <v>133</v>
      </c>
      <c r="C5" s="316"/>
      <c r="D5" s="316"/>
      <c r="E5" s="16">
        <f>'w. V'!I42</f>
        <v>0</v>
      </c>
    </row>
    <row r="6" spans="1:5" ht="29.25" customHeight="1">
      <c r="A6" s="320">
        <v>2</v>
      </c>
      <c r="B6" s="326" t="s">
        <v>134</v>
      </c>
      <c r="C6" s="326"/>
      <c r="D6" s="326"/>
      <c r="E6" s="80">
        <f>'w. V'!J42</f>
        <v>0</v>
      </c>
    </row>
    <row r="7" spans="1:5" ht="28.5" customHeight="1">
      <c r="A7" s="321"/>
      <c r="B7" s="197" t="s">
        <v>93</v>
      </c>
      <c r="C7" s="317" t="s">
        <v>230</v>
      </c>
      <c r="D7" s="317"/>
      <c r="E7" s="233"/>
    </row>
    <row r="8" spans="1:5" ht="33" customHeight="1">
      <c r="A8" s="321"/>
      <c r="B8" s="197" t="s">
        <v>94</v>
      </c>
      <c r="C8" s="317" t="s">
        <v>229</v>
      </c>
      <c r="D8" s="317"/>
      <c r="E8" s="233"/>
    </row>
    <row r="9" spans="1:5" ht="51" customHeight="1">
      <c r="A9" s="321"/>
      <c r="B9" s="312" t="s">
        <v>95</v>
      </c>
      <c r="C9" s="327" t="s">
        <v>141</v>
      </c>
      <c r="D9" s="327"/>
      <c r="E9" s="323"/>
    </row>
    <row r="10" spans="1:5" ht="37.5" customHeight="1">
      <c r="A10" s="321"/>
      <c r="B10" s="312"/>
      <c r="C10" s="319"/>
      <c r="D10" s="319"/>
      <c r="E10" s="324"/>
    </row>
    <row r="11" spans="1:5" ht="27.75" customHeight="1">
      <c r="A11" s="322"/>
      <c r="B11" s="197" t="s">
        <v>96</v>
      </c>
      <c r="C11" s="317" t="s">
        <v>135</v>
      </c>
      <c r="D11" s="317"/>
      <c r="E11" s="234"/>
    </row>
    <row r="12" spans="1:5" ht="33" customHeight="1">
      <c r="A12" s="313">
        <v>3</v>
      </c>
      <c r="B12" s="318" t="s">
        <v>97</v>
      </c>
      <c r="C12" s="318"/>
      <c r="D12" s="318"/>
      <c r="E12" s="16">
        <f>'w. V'!K42</f>
        <v>0</v>
      </c>
    </row>
    <row r="13" spans="1:5" ht="25.5" customHeight="1">
      <c r="A13" s="313"/>
      <c r="B13" s="197" t="s">
        <v>98</v>
      </c>
      <c r="C13" s="317" t="s">
        <v>99</v>
      </c>
      <c r="D13" s="317"/>
      <c r="E13" s="234"/>
    </row>
    <row r="14" spans="1:5" ht="24" customHeight="1">
      <c r="A14" s="313"/>
      <c r="B14" s="197" t="s">
        <v>100</v>
      </c>
      <c r="C14" s="317" t="s">
        <v>136</v>
      </c>
      <c r="D14" s="317"/>
      <c r="E14" s="235"/>
    </row>
    <row r="15" spans="1:5" ht="13.5" customHeight="1">
      <c r="A15" s="20"/>
      <c r="B15" s="21"/>
      <c r="C15" s="22"/>
      <c r="D15" s="22"/>
      <c r="E15" s="216"/>
    </row>
    <row r="16" spans="1:5" ht="12" customHeight="1">
      <c r="A16" s="315" t="s">
        <v>227</v>
      </c>
      <c r="B16" s="315"/>
      <c r="C16" s="315"/>
      <c r="D16" s="315"/>
      <c r="E16" s="315"/>
    </row>
    <row r="17" spans="1:5" ht="12" customHeight="1">
      <c r="A17" s="217"/>
      <c r="B17" s="217"/>
      <c r="C17" s="217"/>
      <c r="D17" s="217"/>
      <c r="E17" s="217"/>
    </row>
    <row r="18" spans="1:5" ht="19.5" customHeight="1">
      <c r="A18" s="314" t="s">
        <v>138</v>
      </c>
      <c r="B18" s="314"/>
      <c r="C18" s="314"/>
      <c r="D18" s="314"/>
      <c r="E18" s="314"/>
    </row>
    <row r="19" spans="1:5" ht="21" customHeight="1">
      <c r="A19" s="314" t="s">
        <v>201</v>
      </c>
      <c r="B19" s="314"/>
      <c r="C19" s="314"/>
      <c r="D19" s="314"/>
      <c r="E19" s="314"/>
    </row>
    <row r="20" spans="1:5" ht="30.75" customHeight="1">
      <c r="A20" s="314" t="s">
        <v>177</v>
      </c>
      <c r="B20" s="314"/>
      <c r="C20" s="314"/>
      <c r="D20" s="314"/>
      <c r="E20" s="314"/>
    </row>
    <row r="21" spans="1:5" ht="20.25" customHeight="1">
      <c r="A21" s="314" t="s">
        <v>234</v>
      </c>
      <c r="B21" s="314"/>
      <c r="C21" s="314"/>
      <c r="D21" s="314"/>
      <c r="E21" s="314"/>
    </row>
    <row r="22" spans="1:5" ht="31.5" customHeight="1">
      <c r="A22" s="314" t="s">
        <v>235</v>
      </c>
      <c r="B22" s="314"/>
      <c r="C22" s="314"/>
      <c r="D22" s="314"/>
      <c r="E22" s="314"/>
    </row>
    <row r="23" spans="1:5" ht="25.5" customHeight="1">
      <c r="A23" s="314" t="s">
        <v>236</v>
      </c>
      <c r="B23" s="314"/>
      <c r="C23" s="314"/>
      <c r="D23" s="314"/>
      <c r="E23" s="314"/>
    </row>
    <row r="24" spans="1:5" ht="20.25" customHeight="1">
      <c r="A24" s="314" t="s">
        <v>178</v>
      </c>
      <c r="B24" s="314"/>
      <c r="C24" s="314"/>
      <c r="D24" s="314"/>
      <c r="E24" s="314"/>
    </row>
    <row r="25" spans="1:5" ht="51.75" customHeight="1">
      <c r="A25" s="314" t="s">
        <v>179</v>
      </c>
      <c r="B25" s="314"/>
      <c r="C25" s="314"/>
      <c r="D25" s="314"/>
      <c r="E25" s="314"/>
    </row>
    <row r="26" spans="1:5" s="42" customFormat="1" ht="46.5" customHeight="1">
      <c r="A26" s="306"/>
      <c r="B26" s="306"/>
      <c r="C26" s="306"/>
      <c r="D26" s="306"/>
      <c r="E26" s="306"/>
    </row>
    <row r="27" spans="1:5" ht="15" customHeight="1">
      <c r="A27" s="79"/>
      <c r="B27" s="79"/>
      <c r="C27" s="307"/>
      <c r="D27" s="307"/>
      <c r="E27" s="307"/>
    </row>
    <row r="28" spans="2:5" ht="19.5" customHeight="1">
      <c r="B28" s="78"/>
      <c r="C28" s="308" t="s">
        <v>297</v>
      </c>
      <c r="D28" s="308"/>
      <c r="E28" s="308"/>
    </row>
    <row r="29" spans="2:5" ht="23.25" customHeight="1">
      <c r="B29" s="78"/>
      <c r="C29" s="308" t="s">
        <v>228</v>
      </c>
      <c r="D29" s="308"/>
      <c r="E29" s="308"/>
    </row>
    <row r="30" spans="2:5" ht="22.5" customHeight="1">
      <c r="B30" s="78"/>
      <c r="C30" s="308" t="s">
        <v>298</v>
      </c>
      <c r="D30" s="308"/>
      <c r="E30" s="308"/>
    </row>
    <row r="31" spans="1:4" ht="15">
      <c r="A31" s="19"/>
      <c r="B31" s="19"/>
      <c r="C31" s="19"/>
      <c r="D31" s="19"/>
    </row>
    <row r="32" spans="1:4" s="81" customFormat="1" ht="15">
      <c r="A32" s="311" t="s">
        <v>299</v>
      </c>
      <c r="B32" s="311"/>
      <c r="C32" s="311"/>
      <c r="D32" s="311"/>
    </row>
    <row r="33" spans="1:4" ht="15">
      <c r="A33" s="18"/>
      <c r="B33" s="18"/>
      <c r="C33" s="18"/>
      <c r="D33" s="18"/>
    </row>
    <row r="34" spans="1:4" ht="15">
      <c r="A34" s="15"/>
      <c r="B34" s="15"/>
      <c r="C34" s="15"/>
      <c r="D34" s="15"/>
    </row>
    <row r="35" spans="1:5" ht="14.25" customHeight="1">
      <c r="A35" s="310" t="s">
        <v>139</v>
      </c>
      <c r="B35" s="310"/>
      <c r="C35" s="310"/>
      <c r="D35" s="310"/>
      <c r="E35" s="310"/>
    </row>
    <row r="36" spans="1:5" ht="51.75" customHeight="1">
      <c r="A36" s="309" t="s">
        <v>301</v>
      </c>
      <c r="B36" s="309"/>
      <c r="C36" s="309"/>
      <c r="D36" s="309"/>
      <c r="E36" s="309"/>
    </row>
    <row r="37" spans="1:5" ht="18" customHeight="1">
      <c r="A37" s="309" t="s">
        <v>140</v>
      </c>
      <c r="B37" s="309"/>
      <c r="C37" s="309"/>
      <c r="D37" s="309"/>
      <c r="E37" s="309"/>
    </row>
    <row r="38" spans="1:5" ht="14.25" customHeight="1">
      <c r="A38" s="309" t="s">
        <v>302</v>
      </c>
      <c r="B38" s="309"/>
      <c r="C38" s="309"/>
      <c r="D38" s="309"/>
      <c r="E38" s="309"/>
    </row>
    <row r="39" spans="1:5" ht="14.25" customHeight="1">
      <c r="A39" s="309" t="s">
        <v>300</v>
      </c>
      <c r="B39" s="309"/>
      <c r="C39" s="309"/>
      <c r="D39" s="309"/>
      <c r="E39" s="309"/>
    </row>
    <row r="40" spans="1:5" ht="36.75" customHeight="1">
      <c r="A40" s="305"/>
      <c r="B40" s="305"/>
      <c r="C40" s="305"/>
      <c r="D40" s="305"/>
      <c r="E40" s="305"/>
    </row>
  </sheetData>
  <sheetProtection password="813C" sheet="1" objects="1" scenarios="1" formatCells="0" formatColumns="0" formatRows="0"/>
  <mergeCells count="38">
    <mergeCell ref="A6:A11"/>
    <mergeCell ref="E9:E10"/>
    <mergeCell ref="B4:D4"/>
    <mergeCell ref="B5:D5"/>
    <mergeCell ref="B6:D6"/>
    <mergeCell ref="C7:D7"/>
    <mergeCell ref="C8:D8"/>
    <mergeCell ref="C9:D9"/>
    <mergeCell ref="A1:E1"/>
    <mergeCell ref="A21:E21"/>
    <mergeCell ref="A22:E22"/>
    <mergeCell ref="A3:E3"/>
    <mergeCell ref="C11:D11"/>
    <mergeCell ref="B12:D12"/>
    <mergeCell ref="C13:D13"/>
    <mergeCell ref="C14:D14"/>
    <mergeCell ref="C10:D10"/>
    <mergeCell ref="A20:E20"/>
    <mergeCell ref="A37:E37"/>
    <mergeCell ref="A32:D32"/>
    <mergeCell ref="B9:B10"/>
    <mergeCell ref="A12:A14"/>
    <mergeCell ref="A24:E24"/>
    <mergeCell ref="A25:E25"/>
    <mergeCell ref="A23:E23"/>
    <mergeCell ref="A16:E16"/>
    <mergeCell ref="A19:E19"/>
    <mergeCell ref="A18:E18"/>
    <mergeCell ref="A40:E40"/>
    <mergeCell ref="A26:E26"/>
    <mergeCell ref="C27:E27"/>
    <mergeCell ref="C28:E28"/>
    <mergeCell ref="C29:E29"/>
    <mergeCell ref="C30:E30"/>
    <mergeCell ref="A39:E39"/>
    <mergeCell ref="A38:E38"/>
    <mergeCell ref="A35:E35"/>
    <mergeCell ref="A36:E36"/>
  </mergeCells>
  <dataValidations count="6">
    <dataValidation allowBlank="1" showInputMessage="1" showErrorMessage="1" prompt="komórka wypełni się automatycznie" sqref="E5 E6 E12"/>
    <dataValidation allowBlank="1" showInputMessage="1" showErrorMessage="1" prompt="niepotrzebne skreślić tylko w wersji wydrukowanej" sqref="A22:E23"/>
    <dataValidation allowBlank="1" showInputMessage="1" showErrorMessage="1" prompt="niepotrzebne skreślić tyko w wersji wydrukowanej" sqref="A21:E21"/>
    <dataValidation allowBlank="1" showInputMessage="1" showErrorMessage="1" prompt="określenie jakie inne dokumenty dolączono do wniosku, wpisać poniżej" sqref="A39:E39"/>
    <dataValidation allowBlank="1" showInputMessage="1" showErrorMessage="1" prompt="kwoty z pól: 2.1, 2.2, 2.3 i 2.4 muszą sumować się do kwoty śródków własnych ogółem" sqref="E7:E11"/>
    <dataValidation allowBlank="1" showInputMessage="1" showErrorMessage="1" prompt="kwoty z pól 3.1 i 3. 2 muszą sumować się do kwoty wkładu osobowego i rzeczowego ogółem" sqref="E13"/>
  </dataValidations>
  <printOptions/>
  <pageMargins left="0.7" right="0.7" top="0.75" bottom="0.75" header="0.3" footer="0.3"/>
  <pageSetup horizontalDpi="600" verticalDpi="600" orientation="portrait" paperSize="9" scale="75" r:id="rId1"/>
  <headerFooter>
    <oddFooter>&amp;Rcz. VI</oddFooter>
  </headerFooter>
</worksheet>
</file>

<file path=xl/worksheets/sheet9.xml><?xml version="1.0" encoding="utf-8"?>
<worksheet xmlns="http://schemas.openxmlformats.org/spreadsheetml/2006/main" xmlns:r="http://schemas.openxmlformats.org/officeDocument/2006/relationships">
  <dimension ref="A1:G24"/>
  <sheetViews>
    <sheetView zoomScale="110" zoomScaleNormal="110" zoomScaleSheetLayoutView="100" zoomScalePageLayoutView="0" workbookViewId="0" topLeftCell="A19">
      <selection activeCell="A4" sqref="A4:G4"/>
    </sheetView>
  </sheetViews>
  <sheetFormatPr defaultColWidth="0" defaultRowHeight="15" zeroHeight="1"/>
  <cols>
    <col min="1" max="1" width="21.57421875" style="2" customWidth="1"/>
    <col min="2" max="2" width="16.7109375" style="2" customWidth="1"/>
    <col min="3" max="3" width="13.7109375" style="2" customWidth="1"/>
    <col min="4" max="4" width="11.7109375" style="2" customWidth="1"/>
    <col min="5" max="5" width="19.28125" style="2" customWidth="1"/>
    <col min="6" max="6" width="15.7109375" style="2" customWidth="1"/>
    <col min="7" max="7" width="9.28125" style="0" hidden="1" customWidth="1"/>
    <col min="8" max="8" width="2.00390625" style="0" customWidth="1"/>
    <col min="9" max="16384" width="9.28125" style="0" hidden="1" customWidth="1"/>
  </cols>
  <sheetData>
    <row r="1" spans="1:7" ht="33" customHeight="1">
      <c r="A1" s="51"/>
      <c r="B1" s="127"/>
      <c r="C1" s="244" t="s">
        <v>367</v>
      </c>
      <c r="D1" s="244"/>
      <c r="E1" s="244"/>
      <c r="F1" s="244"/>
      <c r="G1" s="125"/>
    </row>
    <row r="2" spans="1:7" ht="12" customHeight="1">
      <c r="A2" s="249" t="s">
        <v>0</v>
      </c>
      <c r="B2" s="249"/>
      <c r="C2" s="249"/>
      <c r="D2" s="249"/>
      <c r="E2" s="249"/>
      <c r="F2" s="249"/>
      <c r="G2" s="36"/>
    </row>
    <row r="3" spans="1:7" ht="15.75">
      <c r="A3" s="250" t="s">
        <v>152</v>
      </c>
      <c r="B3" s="250"/>
      <c r="C3" s="250"/>
      <c r="D3" s="250"/>
      <c r="E3" s="250"/>
      <c r="F3" s="250"/>
      <c r="G3" s="250"/>
    </row>
    <row r="4" spans="1:7" ht="15">
      <c r="A4" s="251"/>
      <c r="B4" s="251"/>
      <c r="C4" s="251"/>
      <c r="D4" s="251"/>
      <c r="E4" s="251"/>
      <c r="F4" s="251"/>
      <c r="G4" s="251"/>
    </row>
    <row r="5" spans="1:7" ht="25.5" customHeight="1">
      <c r="A5" s="252" t="s">
        <v>182</v>
      </c>
      <c r="B5" s="252"/>
      <c r="C5" s="252"/>
      <c r="D5" s="252"/>
      <c r="E5" s="252"/>
      <c r="F5" s="252"/>
      <c r="G5" s="252"/>
    </row>
    <row r="6" spans="1:7" ht="24" customHeight="1">
      <c r="A6" s="238" t="s">
        <v>153</v>
      </c>
      <c r="B6" s="238"/>
      <c r="C6" s="238"/>
      <c r="D6" s="238"/>
      <c r="E6" s="238"/>
      <c r="F6" s="238"/>
      <c r="G6" s="238"/>
    </row>
    <row r="7" spans="1:7" ht="22.5" customHeight="1">
      <c r="A7" s="238" t="s">
        <v>154</v>
      </c>
      <c r="B7" s="238"/>
      <c r="C7" s="238"/>
      <c r="D7" s="238"/>
      <c r="E7" s="238"/>
      <c r="F7" s="238"/>
      <c r="G7" s="238"/>
    </row>
    <row r="8" spans="1:7" ht="25.5" customHeight="1">
      <c r="A8" s="238" t="s">
        <v>155</v>
      </c>
      <c r="B8" s="238"/>
      <c r="C8" s="238"/>
      <c r="D8" s="238"/>
      <c r="E8" s="238"/>
      <c r="F8" s="238"/>
      <c r="G8" s="238"/>
    </row>
    <row r="9" spans="1:7" ht="10.5" customHeight="1">
      <c r="A9" s="35"/>
      <c r="B9" s="35"/>
      <c r="C9" s="35"/>
      <c r="D9" s="35"/>
      <c r="E9" s="35"/>
      <c r="F9" s="35"/>
      <c r="G9" s="35"/>
    </row>
    <row r="10" spans="1:7" ht="13.5" customHeight="1">
      <c r="A10" s="330" t="s">
        <v>157</v>
      </c>
      <c r="B10" s="330"/>
      <c r="C10" s="330"/>
      <c r="D10" s="330"/>
      <c r="E10" s="330"/>
      <c r="F10" s="330"/>
      <c r="G10" s="330"/>
    </row>
    <row r="11" spans="1:7" ht="4.5" customHeight="1">
      <c r="A11" s="25"/>
      <c r="B11" s="25"/>
      <c r="C11" s="25"/>
      <c r="D11" s="25"/>
      <c r="E11" s="25"/>
      <c r="F11" s="25"/>
      <c r="G11" s="25"/>
    </row>
    <row r="12" spans="1:7" ht="16.5" customHeight="1">
      <c r="A12" s="237" t="s">
        <v>156</v>
      </c>
      <c r="B12" s="237"/>
      <c r="C12" s="331" t="s">
        <v>231</v>
      </c>
      <c r="D12" s="332"/>
      <c r="E12" s="332"/>
      <c r="F12" s="333"/>
      <c r="G12" s="120"/>
    </row>
    <row r="13" spans="1:7" ht="42.75" customHeight="1">
      <c r="A13" s="237" t="s">
        <v>186</v>
      </c>
      <c r="B13" s="237"/>
      <c r="C13" s="334"/>
      <c r="D13" s="335"/>
      <c r="E13" s="335"/>
      <c r="F13" s="336"/>
      <c r="G13" s="121"/>
    </row>
    <row r="14" spans="1:7" ht="40.5" customHeight="1">
      <c r="A14" s="237" t="s">
        <v>187</v>
      </c>
      <c r="B14" s="237"/>
      <c r="C14" s="328">
        <f>'w. I'!C13:F13</f>
        <v>0</v>
      </c>
      <c r="D14" s="329"/>
      <c r="E14" s="329"/>
      <c r="F14" s="329"/>
      <c r="G14" s="218"/>
    </row>
    <row r="15" spans="1:7" ht="47.25" customHeight="1">
      <c r="A15" s="237" t="s">
        <v>188</v>
      </c>
      <c r="B15" s="237"/>
      <c r="C15" s="328">
        <f>'w. I'!C12:F12</f>
        <v>0</v>
      </c>
      <c r="D15" s="329"/>
      <c r="E15" s="329"/>
      <c r="F15" s="329"/>
      <c r="G15" s="218"/>
    </row>
    <row r="16" spans="1:7" ht="40.5" customHeight="1">
      <c r="A16" s="237" t="s">
        <v>309</v>
      </c>
      <c r="B16" s="237"/>
      <c r="C16" s="82"/>
      <c r="D16" s="237" t="s">
        <v>167</v>
      </c>
      <c r="E16" s="237"/>
      <c r="F16" s="83"/>
      <c r="G16" s="33"/>
    </row>
    <row r="17" spans="1:7" s="1" customFormat="1" ht="63.75" customHeight="1">
      <c r="A17" s="3" t="s">
        <v>308</v>
      </c>
      <c r="B17" s="190" t="s">
        <v>14</v>
      </c>
      <c r="C17" s="82"/>
      <c r="D17" s="236" t="s">
        <v>15</v>
      </c>
      <c r="E17" s="236"/>
      <c r="F17" s="60"/>
      <c r="G17" s="219"/>
    </row>
    <row r="18" spans="1:7" ht="47.25" customHeight="1">
      <c r="A18" s="253" t="s">
        <v>189</v>
      </c>
      <c r="B18" s="190" t="s">
        <v>16</v>
      </c>
      <c r="C18" s="61">
        <f>'spr. III'!H42</f>
        <v>0</v>
      </c>
      <c r="D18" s="236" t="s">
        <v>190</v>
      </c>
      <c r="E18" s="236"/>
      <c r="F18" s="62" t="e">
        <f>('spr. III'!I41+'spr. III'!K41)/'spr. III'!H42</f>
        <v>#DIV/0!</v>
      </c>
      <c r="G18" s="124"/>
    </row>
    <row r="19" spans="1:7" ht="49.5" customHeight="1">
      <c r="A19" s="254"/>
      <c r="B19" s="190" t="s">
        <v>202</v>
      </c>
      <c r="C19" s="61">
        <f>'spr. III'!I42</f>
        <v>0</v>
      </c>
      <c r="D19" s="236" t="s">
        <v>184</v>
      </c>
      <c r="E19" s="236"/>
      <c r="F19" s="62" t="e">
        <f>'spr. III'!I42/'spr. III'!H42</f>
        <v>#DIV/0!</v>
      </c>
      <c r="G19" s="124"/>
    </row>
    <row r="20" spans="1:7" ht="48.75" customHeight="1">
      <c r="A20" s="254"/>
      <c r="B20" s="190" t="s">
        <v>166</v>
      </c>
      <c r="C20" s="61">
        <f>'spr. III'!K42</f>
        <v>0</v>
      </c>
      <c r="D20" s="236" t="s">
        <v>171</v>
      </c>
      <c r="E20" s="236"/>
      <c r="F20" s="62" t="e">
        <f>'spr. III'!K42/'spr. III'!H42</f>
        <v>#DIV/0!</v>
      </c>
      <c r="G20" s="124"/>
    </row>
    <row r="21" spans="1:7" ht="63.75" customHeight="1">
      <c r="A21" s="255"/>
      <c r="B21" s="190" t="s">
        <v>150</v>
      </c>
      <c r="C21" s="61">
        <f>'spr. III'!L42</f>
        <v>0</v>
      </c>
      <c r="D21" s="236" t="s">
        <v>185</v>
      </c>
      <c r="E21" s="236"/>
      <c r="F21" s="62" t="e">
        <f>'spr. III'!L42/'spr. III'!H42</f>
        <v>#DIV/0!</v>
      </c>
      <c r="G21" s="124"/>
    </row>
    <row r="22" spans="1:7" s="1" customFormat="1" ht="67.5" customHeight="1">
      <c r="A22" s="87" t="s">
        <v>303</v>
      </c>
      <c r="B22" s="193" t="s">
        <v>180</v>
      </c>
      <c r="C22" s="111"/>
      <c r="D22" s="263" t="s">
        <v>181</v>
      </c>
      <c r="E22" s="263"/>
      <c r="F22" s="112"/>
      <c r="G22" s="220">
        <f>C22+E22</f>
        <v>0</v>
      </c>
    </row>
    <row r="23" spans="1:6" ht="7.5" customHeight="1">
      <c r="A23" s="51"/>
      <c r="B23" s="51"/>
      <c r="C23" s="51"/>
      <c r="D23" s="51"/>
      <c r="E23" s="51"/>
      <c r="F23" s="51"/>
    </row>
    <row r="24" spans="1:6" ht="15" hidden="1">
      <c r="A24" s="122"/>
      <c r="B24" s="122"/>
      <c r="C24" s="122"/>
      <c r="D24" s="122"/>
      <c r="E24" s="122"/>
      <c r="F24" s="122"/>
    </row>
  </sheetData>
  <sheetProtection password="813C" sheet="1" objects="1" scenarios="1" formatCells="0" formatColumns="0" formatRows="0"/>
  <mergeCells count="26">
    <mergeCell ref="C14:F14"/>
    <mergeCell ref="A8:G8"/>
    <mergeCell ref="A18:A21"/>
    <mergeCell ref="C15:F15"/>
    <mergeCell ref="A12:B12"/>
    <mergeCell ref="A13:B13"/>
    <mergeCell ref="A14:B14"/>
    <mergeCell ref="A10:G10"/>
    <mergeCell ref="C12:F12"/>
    <mergeCell ref="C13:F13"/>
    <mergeCell ref="D17:E17"/>
    <mergeCell ref="D18:E18"/>
    <mergeCell ref="D19:E19"/>
    <mergeCell ref="D16:E16"/>
    <mergeCell ref="A15:B15"/>
    <mergeCell ref="A16:B16"/>
    <mergeCell ref="C1:F1"/>
    <mergeCell ref="A2:F2"/>
    <mergeCell ref="D22:E22"/>
    <mergeCell ref="D20:E20"/>
    <mergeCell ref="D21:E21"/>
    <mergeCell ref="A3:G3"/>
    <mergeCell ref="A4:G4"/>
    <mergeCell ref="A5:G5"/>
    <mergeCell ref="A6:G6"/>
    <mergeCell ref="A7:G7"/>
  </mergeCells>
  <dataValidations count="8">
    <dataValidation errorStyle="warning" type="decimal" operator="greaterThan" allowBlank="1" showInputMessage="1" showErrorMessage="1" prompt="komórka wypełni się automatycznie" error="wpisz poprawnie kwotę" sqref="C18:C21">
      <formula1>1</formula1>
    </dataValidation>
    <dataValidation type="date" operator="greaterThan" allowBlank="1" showInputMessage="1" showErrorMessage="1" prompt="data zgodnie z umową" error="wpisz poprawnie datę" sqref="F17">
      <formula1>43831</formula1>
    </dataValidation>
    <dataValidation errorStyle="warning" type="date" operator="greaterThan" allowBlank="1" showInputMessage="1" showErrorMessage="1" error="wpisz prawidłową datę" sqref="C16">
      <formula1>44197</formula1>
    </dataValidation>
    <dataValidation type="whole" allowBlank="1" showInputMessage="1" showErrorMessage="1" sqref="C22 F22">
      <formula1>1</formula1>
      <formula2>10000000</formula2>
    </dataValidation>
    <dataValidation errorStyle="warning" type="date" operator="greaterThan" allowBlank="1" showInputMessage="1" showErrorMessage="1" prompt="data zgodnie z umową" error="wpisz prawidłową datę" sqref="C17">
      <formula1>44197</formula1>
    </dataValidation>
    <dataValidation allowBlank="1" showInputMessage="1" showErrorMessage="1" prompt="niepotrzebne skreślić tylko w wersji wydrukowanej" sqref="C12 G12"/>
    <dataValidation allowBlank="1" showInputMessage="1" showErrorMessage="1" prompt="komórka wypełni się automatycznie" sqref="F18:F21"/>
    <dataValidation allowBlank="1" showInputMessage="1" showErrorMessage="1" prompt="komórka wypełnia się automatycznie" sqref="C14:F15"/>
  </dataValidations>
  <printOptions/>
  <pageMargins left="0.7" right="0.7" top="0.75" bottom="0.75" header="0.3" footer="0.3"/>
  <pageSetup horizontalDpi="600" verticalDpi="600" orientation="portrait" paperSize="9" scale="86" r:id="rId1"/>
  <headerFooter>
    <oddFooter>&amp;Rstr.1</oddFooter>
  </headerFooter>
  <colBreaks count="1" manualBreakCount="1">
    <brk id="5034"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Fka</dc:creator>
  <cp:keywords/>
  <dc:description/>
  <cp:lastModifiedBy>Ewa Czarkowska</cp:lastModifiedBy>
  <cp:lastPrinted>2020-12-15T12:19:22Z</cp:lastPrinted>
  <dcterms:created xsi:type="dcterms:W3CDTF">2020-09-07T11:36:22Z</dcterms:created>
  <dcterms:modified xsi:type="dcterms:W3CDTF">2021-04-15T10:37:12Z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